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045"/>
  </bookViews>
  <sheets>
    <sheet name="доп" sheetId="6" r:id="rId1"/>
  </sheets>
  <definedNames>
    <definedName name="_xlnm._FilterDatabase" localSheetId="0" hidden="1">доп!#REF!</definedName>
    <definedName name="_xlnm.Print_Area" localSheetId="0">доп!$A$2:$L$130</definedName>
  </definedNames>
  <calcPr calcId="125725"/>
</workbook>
</file>

<file path=xl/calcChain.xml><?xml version="1.0" encoding="utf-8"?>
<calcChain xmlns="http://schemas.openxmlformats.org/spreadsheetml/2006/main">
  <c r="J107" i="6"/>
  <c r="K107"/>
  <c r="J130" l="1"/>
  <c r="L130" l="1"/>
  <c r="K84" l="1"/>
  <c r="J84"/>
  <c r="K61"/>
  <c r="J61"/>
  <c r="K56"/>
  <c r="K102" s="1"/>
  <c r="K101" s="1"/>
  <c r="J56"/>
  <c r="J102" s="1"/>
  <c r="K55"/>
  <c r="J55"/>
  <c r="L38"/>
  <c r="K33"/>
  <c r="K79" s="1"/>
  <c r="J33"/>
  <c r="J79" s="1"/>
  <c r="K15"/>
  <c r="L84" l="1"/>
  <c r="L107"/>
  <c r="K78"/>
  <c r="K125"/>
  <c r="K124" s="1"/>
  <c r="J125"/>
  <c r="J124" s="1"/>
  <c r="L15"/>
  <c r="L61"/>
  <c r="L9"/>
  <c r="L55"/>
  <c r="L12"/>
  <c r="L32"/>
  <c r="L41" s="1"/>
  <c r="L101"/>
  <c r="L58"/>
  <c r="L78"/>
  <c r="L112"/>
  <c r="L66"/>
  <c r="L43"/>
  <c r="L20"/>
  <c r="L110" l="1"/>
  <c r="L122" s="1"/>
  <c r="L87"/>
  <c r="L64"/>
  <c r="L76" s="1"/>
  <c r="L18"/>
  <c r="L30" s="1"/>
  <c r="L124"/>
  <c r="L133" s="1"/>
  <c r="L145" s="1"/>
  <c r="L53"/>
</calcChain>
</file>

<file path=xl/sharedStrings.xml><?xml version="1.0" encoding="utf-8"?>
<sst xmlns="http://schemas.openxmlformats.org/spreadsheetml/2006/main" count="313" uniqueCount="61">
  <si>
    <t xml:space="preserve">Критерии оценки выполнения муниципального задания    </t>
  </si>
  <si>
    <t>Наименование услуги</t>
  </si>
  <si>
    <t>Наименование показателя</t>
  </si>
  <si>
    <t>Ед. изм.</t>
  </si>
  <si>
    <t>Данные за отчетный период</t>
  </si>
  <si>
    <t>2</t>
  </si>
  <si>
    <t>3</t>
  </si>
  <si>
    <t>1. Показатели характеризующие качество муниципальной услуги</t>
  </si>
  <si>
    <t>K1плi</t>
  </si>
  <si>
    <t>K1фi</t>
  </si>
  <si>
    <t>%</t>
  </si>
  <si>
    <t>ед.</t>
  </si>
  <si>
    <t>чел.</t>
  </si>
  <si>
    <t>K1</t>
  </si>
  <si>
    <t>2. Показатели характеризующие объем муниципальной услуги</t>
  </si>
  <si>
    <t>K2пл</t>
  </si>
  <si>
    <t>K2ф</t>
  </si>
  <si>
    <t>K2</t>
  </si>
  <si>
    <t>Количество потребителей муниципальной услуги (К2пл)</t>
  </si>
  <si>
    <t>Оцитоговая</t>
  </si>
  <si>
    <t>Реализация  дополнительных общеобразовательных, общеразвивающих, предпрофессиональных программ</t>
  </si>
  <si>
    <t>1. Доля детей, осваивающих дополнительные образовательные программы в образовательном учреждении (процент; осваивающих дополнительные образовательные пронраммы к общему количеству детей)комплектования);</t>
  </si>
  <si>
    <t xml:space="preserve">     Количества обучающихся</t>
  </si>
  <si>
    <t xml:space="preserve"> дети, осваивающих дополнительные образовательные программы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</si>
  <si>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участие);расписанию);</t>
  </si>
  <si>
    <t>Количество принявших участие</t>
  </si>
  <si>
    <t>количество победителей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</si>
  <si>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</si>
  <si>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 xml:space="preserve">     Общее количество педагогов</t>
  </si>
  <si>
    <t xml:space="preserve">     Количество педагогов с высшим образованием</t>
  </si>
  <si>
    <t>11Г42001000300301001100</t>
  </si>
  <si>
    <t>Физкультурно- спортивное</t>
  </si>
  <si>
    <t>План</t>
  </si>
  <si>
    <t xml:space="preserve">Январь </t>
  </si>
  <si>
    <t>Март</t>
  </si>
  <si>
    <t>Апрель</t>
  </si>
  <si>
    <t>Май</t>
  </si>
  <si>
    <t>чел/час</t>
  </si>
  <si>
    <t>Сентябрь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</si>
  <si>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</si>
  <si>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 xml:space="preserve">Февраль </t>
  </si>
  <si>
    <t>художественной</t>
  </si>
  <si>
    <t>Октябрь</t>
  </si>
  <si>
    <t>Ноябрь</t>
  </si>
  <si>
    <t>Декабрь</t>
  </si>
  <si>
    <t>,</t>
  </si>
  <si>
    <t>804200О.99.0.ББ52АЕ52000</t>
  </si>
  <si>
    <t>804200О.99.0.ББ52АЖ24000</t>
  </si>
  <si>
    <t>804200О.99.0.ББ52АЕ76000</t>
  </si>
  <si>
    <t>804200О.99.0.ББ52АЖ48000</t>
  </si>
  <si>
    <t>МБУ ДО ЦТ "АИСТ"</t>
  </si>
  <si>
    <t xml:space="preserve">социально-гуманитарное </t>
  </si>
  <si>
    <t xml:space="preserve">техническое </t>
  </si>
  <si>
    <t>естественнонаучное</t>
  </si>
  <si>
    <t>туристско-краеведческое</t>
  </si>
  <si>
    <t xml:space="preserve">Апрель </t>
  </si>
  <si>
    <t xml:space="preserve">Сентябрь </t>
  </si>
  <si>
    <t xml:space="preserve">Октябрь </t>
  </si>
  <si>
    <t xml:space="preserve">Декабрь </t>
  </si>
  <si>
    <t xml:space="preserve">Май </t>
  </si>
  <si>
    <t xml:space="preserve">ноябрь  </t>
  </si>
</sst>
</file>

<file path=xl/styles.xml><?xml version="1.0" encoding="utf-8"?>
<styleSheet xmlns="http://schemas.openxmlformats.org/spreadsheetml/2006/main">
  <numFmts count="4">
    <numFmt numFmtId="164" formatCode="#,##0.0_ ;\-#,##0.0\ "/>
    <numFmt numFmtId="166" formatCode="#,##0_ ;\-#,##0\ "/>
    <numFmt numFmtId="167" formatCode="0.0"/>
    <numFmt numFmtId="168" formatCode="[$-419]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" fontId="3" fillId="0" borderId="0" xfId="1" applyNumberFormat="1" applyFont="1" applyAlignment="1">
      <alignment wrapText="1"/>
    </xf>
    <xf numFmtId="4" fontId="6" fillId="0" borderId="0" xfId="1" applyNumberFormat="1" applyFont="1" applyAlignment="1">
      <alignment wrapText="1"/>
    </xf>
    <xf numFmtId="0" fontId="7" fillId="2" borderId="1" xfId="1" applyFont="1" applyFill="1" applyBorder="1" applyAlignment="1">
      <alignment horizontal="center" wrapText="1"/>
    </xf>
    <xf numFmtId="49" fontId="7" fillId="2" borderId="2" xfId="1" applyNumberFormat="1" applyFont="1" applyFill="1" applyBorder="1" applyAlignment="1">
      <alignment horizontal="center" vertical="top" wrapText="1"/>
    </xf>
    <xf numFmtId="1" fontId="7" fillId="2" borderId="2" xfId="1" applyNumberFormat="1" applyFont="1" applyFill="1" applyBorder="1" applyAlignment="1">
      <alignment horizontal="center" wrapText="1"/>
    </xf>
    <xf numFmtId="49" fontId="12" fillId="4" borderId="1" xfId="3" applyNumberFormat="1" applyFont="1" applyFill="1" applyBorder="1" applyAlignment="1">
      <alignment vertical="top" wrapText="1"/>
    </xf>
    <xf numFmtId="0" fontId="13" fillId="4" borderId="1" xfId="3" applyFont="1" applyFill="1" applyBorder="1" applyAlignment="1">
      <alignment horizontal="center" wrapText="1"/>
    </xf>
    <xf numFmtId="0" fontId="14" fillId="4" borderId="1" xfId="3" applyFont="1" applyFill="1" applyBorder="1" applyAlignment="1">
      <alignment horizontal="center" wrapText="1"/>
    </xf>
    <xf numFmtId="0" fontId="16" fillId="3" borderId="1" xfId="3" applyFont="1" applyFill="1" applyBorder="1" applyAlignment="1">
      <alignment vertical="top" wrapText="1"/>
    </xf>
    <xf numFmtId="1" fontId="10" fillId="3" borderId="1" xfId="2" applyNumberFormat="1" applyFont="1" applyFill="1" applyBorder="1" applyAlignment="1">
      <alignment horizontal="center" vertical="center" wrapText="1"/>
    </xf>
    <xf numFmtId="164" fontId="17" fillId="3" borderId="1" xfId="2" applyNumberFormat="1" applyFont="1" applyFill="1" applyBorder="1" applyAlignment="1">
      <alignment horizontal="right" vertical="center" wrapText="1"/>
    </xf>
    <xf numFmtId="0" fontId="16" fillId="0" borderId="1" xfId="3" applyFont="1" applyBorder="1" applyAlignment="1">
      <alignment vertical="top" wrapText="1"/>
    </xf>
    <xf numFmtId="1" fontId="10" fillId="4" borderId="1" xfId="2" applyNumberFormat="1" applyFont="1" applyFill="1" applyBorder="1" applyAlignment="1">
      <alignment horizontal="center" vertical="center" wrapText="1"/>
    </xf>
    <xf numFmtId="1" fontId="19" fillId="0" borderId="1" xfId="3" applyNumberFormat="1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right" vertical="center" wrapText="1"/>
    </xf>
    <xf numFmtId="1" fontId="20" fillId="0" borderId="1" xfId="3" applyNumberFormat="1" applyFont="1" applyFill="1" applyBorder="1" applyAlignment="1">
      <alignment horizontal="center" wrapText="1"/>
    </xf>
    <xf numFmtId="167" fontId="18" fillId="3" borderId="1" xfId="3" applyNumberFormat="1" applyFont="1" applyFill="1" applyBorder="1"/>
    <xf numFmtId="166" fontId="12" fillId="4" borderId="1" xfId="3" applyNumberFormat="1" applyFont="1" applyFill="1" applyBorder="1" applyAlignment="1">
      <alignment horizontal="right" vertical="top" wrapText="1"/>
    </xf>
    <xf numFmtId="49" fontId="10" fillId="6" borderId="1" xfId="1" applyNumberFormat="1" applyFont="1" applyFill="1" applyBorder="1" applyAlignment="1">
      <alignment vertical="top" wrapText="1"/>
    </xf>
    <xf numFmtId="167" fontId="10" fillId="6" borderId="1" xfId="2" applyNumberFormat="1" applyFont="1" applyFill="1" applyBorder="1" applyAlignment="1">
      <alignment horizontal="center" vertical="center" wrapText="1"/>
    </xf>
    <xf numFmtId="166" fontId="10" fillId="6" borderId="1" xfId="2" applyNumberFormat="1" applyFont="1" applyFill="1" applyBorder="1" applyAlignment="1">
      <alignment horizontal="right" vertical="center" wrapText="1"/>
    </xf>
    <xf numFmtId="164" fontId="10" fillId="6" borderId="1" xfId="2" applyNumberFormat="1" applyFont="1" applyFill="1" applyBorder="1" applyAlignment="1">
      <alignment horizontal="right" vertical="center" wrapText="1"/>
    </xf>
    <xf numFmtId="49" fontId="10" fillId="4" borderId="1" xfId="1" applyNumberFormat="1" applyFont="1" applyFill="1" applyBorder="1" applyAlignment="1">
      <alignment horizontal="right" vertical="top" wrapText="1"/>
    </xf>
    <xf numFmtId="166" fontId="10" fillId="4" borderId="1" xfId="2" applyNumberFormat="1" applyFont="1" applyFill="1" applyBorder="1" applyAlignment="1">
      <alignment horizontal="right" vertical="center" wrapText="1"/>
    </xf>
    <xf numFmtId="166" fontId="0" fillId="0" borderId="0" xfId="0" applyNumberFormat="1"/>
    <xf numFmtId="166" fontId="10" fillId="0" borderId="1" xfId="2" applyNumberFormat="1" applyFont="1" applyFill="1" applyBorder="1" applyAlignment="1">
      <alignment horizontal="right" vertical="center" wrapText="1"/>
    </xf>
    <xf numFmtId="164" fontId="17" fillId="3" borderId="1" xfId="3" applyNumberFormat="1" applyFont="1" applyFill="1" applyBorder="1" applyAlignment="1">
      <alignment vertical="center" wrapText="1"/>
    </xf>
    <xf numFmtId="164" fontId="10" fillId="3" borderId="1" xfId="3" applyNumberFormat="1" applyFont="1" applyFill="1" applyBorder="1" applyAlignment="1">
      <alignment vertical="center" wrapText="1"/>
    </xf>
    <xf numFmtId="167" fontId="0" fillId="0" borderId="0" xfId="0" applyNumberFormat="1"/>
    <xf numFmtId="164" fontId="0" fillId="0" borderId="0" xfId="0" applyNumberFormat="1"/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164" fontId="10" fillId="11" borderId="1" xfId="2" applyNumberFormat="1" applyFont="1" applyFill="1" applyBorder="1" applyAlignment="1">
      <alignment horizontal="right" vertical="center" wrapText="1"/>
    </xf>
    <xf numFmtId="0" fontId="0" fillId="0" borderId="0" xfId="0"/>
    <xf numFmtId="49" fontId="7" fillId="2" borderId="1" xfId="1" applyNumberFormat="1" applyFont="1" applyFill="1" applyBorder="1" applyAlignment="1">
      <alignment horizontal="center" vertical="top" wrapText="1"/>
    </xf>
    <xf numFmtId="49" fontId="11" fillId="3" borderId="2" xfId="1" applyNumberFormat="1" applyFont="1" applyFill="1" applyBorder="1" applyAlignment="1">
      <alignment horizontal="center" vertical="center" textRotation="90" wrapText="1"/>
    </xf>
    <xf numFmtId="49" fontId="11" fillId="3" borderId="3" xfId="1" applyNumberFormat="1" applyFont="1" applyFill="1" applyBorder="1" applyAlignment="1">
      <alignment horizontal="center" vertical="center" textRotation="90" wrapText="1"/>
    </xf>
    <xf numFmtId="49" fontId="11" fillId="3" borderId="4" xfId="1" applyNumberFormat="1" applyFont="1" applyFill="1" applyBorder="1" applyAlignment="1">
      <alignment horizontal="center" vertical="center" textRotation="90" wrapText="1"/>
    </xf>
    <xf numFmtId="49" fontId="11" fillId="9" borderId="2" xfId="1" applyNumberFormat="1" applyFont="1" applyFill="1" applyBorder="1" applyAlignment="1">
      <alignment horizontal="center" vertical="center" textRotation="90" wrapText="1"/>
    </xf>
    <xf numFmtId="49" fontId="11" fillId="9" borderId="3" xfId="1" applyNumberFormat="1" applyFont="1" applyFill="1" applyBorder="1" applyAlignment="1">
      <alignment horizontal="center" vertical="center" textRotation="90" wrapText="1"/>
    </xf>
    <xf numFmtId="49" fontId="11" fillId="9" borderId="4" xfId="1" applyNumberFormat="1" applyFont="1" applyFill="1" applyBorder="1" applyAlignment="1">
      <alignment horizontal="center" vertical="center" textRotation="90" wrapText="1"/>
    </xf>
    <xf numFmtId="49" fontId="11" fillId="8" borderId="2" xfId="1" applyNumberFormat="1" applyFont="1" applyFill="1" applyBorder="1" applyAlignment="1">
      <alignment horizontal="center" vertical="center" textRotation="90" wrapText="1"/>
    </xf>
    <xf numFmtId="49" fontId="11" fillId="8" borderId="3" xfId="1" applyNumberFormat="1" applyFont="1" applyFill="1" applyBorder="1" applyAlignment="1">
      <alignment horizontal="center" vertical="center" textRotation="90" wrapText="1"/>
    </xf>
    <xf numFmtId="49" fontId="11" fillId="8" borderId="4" xfId="1" applyNumberFormat="1" applyFont="1" applyFill="1" applyBorder="1" applyAlignment="1">
      <alignment horizontal="center" vertical="center" textRotation="90" wrapText="1"/>
    </xf>
    <xf numFmtId="49" fontId="11" fillId="10" borderId="2" xfId="1" applyNumberFormat="1" applyFont="1" applyFill="1" applyBorder="1" applyAlignment="1">
      <alignment horizontal="center" vertical="center" textRotation="90" wrapText="1"/>
    </xf>
    <xf numFmtId="49" fontId="11" fillId="10" borderId="3" xfId="1" applyNumberFormat="1" applyFont="1" applyFill="1" applyBorder="1" applyAlignment="1">
      <alignment horizontal="center" vertical="center" textRotation="90" wrapText="1"/>
    </xf>
    <xf numFmtId="49" fontId="11" fillId="10" borderId="4" xfId="1" applyNumberFormat="1" applyFont="1" applyFill="1" applyBorder="1" applyAlignment="1">
      <alignment horizontal="center" vertical="center" textRotation="90" wrapText="1"/>
    </xf>
    <xf numFmtId="167" fontId="18" fillId="0" borderId="1" xfId="2" applyNumberFormat="1" applyFont="1" applyFill="1" applyBorder="1" applyAlignment="1" applyProtection="1">
      <alignment wrapText="1"/>
    </xf>
    <xf numFmtId="167" fontId="18" fillId="0" borderId="1" xfId="2" applyNumberFormat="1" applyFont="1" applyFill="1" applyBorder="1" applyAlignment="1" applyProtection="1">
      <alignment vertical="center" wrapText="1"/>
    </xf>
    <xf numFmtId="164" fontId="10" fillId="0" borderId="1" xfId="2" applyNumberFormat="1" applyFont="1" applyFill="1" applyBorder="1" applyAlignment="1">
      <alignment vertical="center" wrapText="1"/>
    </xf>
    <xf numFmtId="49" fontId="11" fillId="10" borderId="2" xfId="1" applyNumberFormat="1" applyFont="1" applyFill="1" applyBorder="1" applyAlignment="1">
      <alignment horizontal="center" vertical="center" textRotation="90" wrapText="1"/>
    </xf>
    <xf numFmtId="49" fontId="11" fillId="10" borderId="3" xfId="1" applyNumberFormat="1" applyFont="1" applyFill="1" applyBorder="1" applyAlignment="1">
      <alignment horizontal="center" vertical="center" textRotation="90" wrapText="1"/>
    </xf>
    <xf numFmtId="49" fontId="11" fillId="10" borderId="4" xfId="1" applyNumberFormat="1" applyFont="1" applyFill="1" applyBorder="1" applyAlignment="1">
      <alignment horizontal="center" vertical="center" textRotation="90" wrapText="1"/>
    </xf>
    <xf numFmtId="0" fontId="0" fillId="5" borderId="0" xfId="0" applyFill="1"/>
    <xf numFmtId="4" fontId="6" fillId="0" borderId="0" xfId="1" applyNumberFormat="1" applyFont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top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9" fillId="7" borderId="2" xfId="3" applyFont="1" applyFill="1" applyBorder="1" applyAlignment="1">
      <alignment horizontal="center" vertical="center" textRotation="90" wrapText="1"/>
    </xf>
    <xf numFmtId="0" fontId="9" fillId="7" borderId="3" xfId="3" applyFont="1" applyFill="1" applyBorder="1" applyAlignment="1">
      <alignment horizontal="center" vertical="center" textRotation="90" wrapText="1"/>
    </xf>
    <xf numFmtId="0" fontId="9" fillId="7" borderId="4" xfId="3" applyFont="1" applyFill="1" applyBorder="1" applyAlignment="1">
      <alignment horizontal="center" vertical="center" textRotation="90" wrapText="1"/>
    </xf>
    <xf numFmtId="0" fontId="18" fillId="3" borderId="1" xfId="3" applyFont="1" applyFill="1" applyBorder="1" applyAlignment="1">
      <alignment horizontal="center" vertical="top"/>
    </xf>
    <xf numFmtId="49" fontId="10" fillId="6" borderId="1" xfId="3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/>
    </xf>
    <xf numFmtId="0" fontId="9" fillId="7" borderId="1" xfId="3" applyFont="1" applyFill="1" applyBorder="1" applyAlignment="1">
      <alignment horizontal="center" vertical="top" textRotation="90" wrapText="1"/>
    </xf>
    <xf numFmtId="49" fontId="11" fillId="3" borderId="2" xfId="1" applyNumberFormat="1" applyFont="1" applyFill="1" applyBorder="1" applyAlignment="1">
      <alignment horizontal="center" vertical="center" textRotation="90" wrapText="1"/>
    </xf>
    <xf numFmtId="49" fontId="11" fillId="3" borderId="3" xfId="1" applyNumberFormat="1" applyFont="1" applyFill="1" applyBorder="1" applyAlignment="1">
      <alignment horizontal="center" vertical="center" textRotation="90" wrapText="1"/>
    </xf>
    <xf numFmtId="49" fontId="11" fillId="3" borderId="4" xfId="1" applyNumberFormat="1" applyFont="1" applyFill="1" applyBorder="1" applyAlignment="1">
      <alignment horizontal="center" vertical="center" textRotation="90" wrapText="1"/>
    </xf>
    <xf numFmtId="49" fontId="11" fillId="9" borderId="2" xfId="1" applyNumberFormat="1" applyFont="1" applyFill="1" applyBorder="1" applyAlignment="1">
      <alignment horizontal="center" vertical="center" textRotation="90" wrapText="1"/>
    </xf>
    <xf numFmtId="49" fontId="11" fillId="9" borderId="3" xfId="1" applyNumberFormat="1" applyFont="1" applyFill="1" applyBorder="1" applyAlignment="1">
      <alignment horizontal="center" vertical="center" textRotation="90" wrapText="1"/>
    </xf>
    <xf numFmtId="49" fontId="11" fillId="9" borderId="4" xfId="1" applyNumberFormat="1" applyFont="1" applyFill="1" applyBorder="1" applyAlignment="1">
      <alignment horizontal="center" vertical="center" textRotation="90" wrapText="1"/>
    </xf>
    <xf numFmtId="49" fontId="11" fillId="10" borderId="2" xfId="1" applyNumberFormat="1" applyFont="1" applyFill="1" applyBorder="1" applyAlignment="1">
      <alignment horizontal="center" vertical="center" textRotation="90" wrapText="1"/>
    </xf>
    <xf numFmtId="49" fontId="11" fillId="10" borderId="3" xfId="1" applyNumberFormat="1" applyFont="1" applyFill="1" applyBorder="1" applyAlignment="1">
      <alignment horizontal="center" vertical="center" textRotation="90" wrapText="1"/>
    </xf>
    <xf numFmtId="49" fontId="11" fillId="10" borderId="4" xfId="1" applyNumberFormat="1" applyFont="1" applyFill="1" applyBorder="1" applyAlignment="1">
      <alignment horizontal="center" vertical="center" textRotation="90" wrapText="1"/>
    </xf>
    <xf numFmtId="49" fontId="11" fillId="8" borderId="2" xfId="1" applyNumberFormat="1" applyFont="1" applyFill="1" applyBorder="1" applyAlignment="1">
      <alignment horizontal="center" vertical="center" textRotation="90" wrapText="1"/>
    </xf>
    <xf numFmtId="49" fontId="11" fillId="8" borderId="3" xfId="1" applyNumberFormat="1" applyFont="1" applyFill="1" applyBorder="1" applyAlignment="1">
      <alignment horizontal="center" vertical="center" textRotation="90" wrapText="1"/>
    </xf>
    <xf numFmtId="49" fontId="11" fillId="8" borderId="4" xfId="1" applyNumberFormat="1" applyFont="1" applyFill="1" applyBorder="1" applyAlignment="1">
      <alignment horizontal="center" vertical="center" textRotation="90" wrapText="1"/>
    </xf>
  </cellXfs>
  <cellStyles count="16">
    <cellStyle name="Excel Built-in Percent" xfId="4"/>
    <cellStyle name="Обычный" xfId="0" builtinId="0"/>
    <cellStyle name="Обычный 2" xfId="5"/>
    <cellStyle name="Обычный 2 2" xfId="1"/>
    <cellStyle name="Обычный 2 2 2" xfId="6"/>
    <cellStyle name="Обычный 2 2 2 2" xfId="7"/>
    <cellStyle name="Обычный 2 2 3" xfId="8"/>
    <cellStyle name="Обычный 2 3" xfId="3"/>
    <cellStyle name="Обычный 2 3 2" xfId="9"/>
    <cellStyle name="Обычный 2 4" xfId="10"/>
    <cellStyle name="Обычный 3" xfId="11"/>
    <cellStyle name="Процентный 2" xfId="2"/>
    <cellStyle name="Процентный 3" xfId="12"/>
    <cellStyle name="Процентный 3 2" xfId="13"/>
    <cellStyle name="Процентный 3 2 2" xfId="14"/>
    <cellStyle name="Процентный 3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45"/>
  <sheetViews>
    <sheetView tabSelected="1" topLeftCell="A106" zoomScale="80" zoomScaleNormal="80" workbookViewId="0">
      <selection activeCell="J141" sqref="J141"/>
    </sheetView>
  </sheetViews>
  <sheetFormatPr defaultRowHeight="15"/>
  <cols>
    <col min="1" max="1" width="12.85546875" style="35" customWidth="1"/>
    <col min="2" max="3" width="8.28515625" style="35" customWidth="1"/>
    <col min="4" max="7" width="5.140625" style="35" customWidth="1"/>
    <col min="8" max="8" width="62.28515625" style="35" customWidth="1"/>
    <col min="9" max="9" width="12" style="35" customWidth="1"/>
    <col min="10" max="10" width="16.42578125" style="35" customWidth="1"/>
    <col min="11" max="11" width="16.85546875" style="35" customWidth="1"/>
    <col min="12" max="12" width="24.5703125" style="35" customWidth="1"/>
    <col min="13" max="13" width="33.28515625" style="35" hidden="1" customWidth="1"/>
    <col min="14" max="21" width="0" style="35" hidden="1" customWidth="1"/>
    <col min="22" max="22" width="49.5703125" style="35" customWidth="1"/>
    <col min="23" max="16384" width="9.140625" style="35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8.75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23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23" ht="18.75">
      <c r="A5" s="58" t="s">
        <v>1</v>
      </c>
      <c r="B5" s="36"/>
      <c r="C5" s="36"/>
      <c r="D5" s="36"/>
      <c r="E5" s="36"/>
      <c r="F5" s="36"/>
      <c r="G5" s="36"/>
      <c r="H5" s="59"/>
      <c r="I5" s="59"/>
      <c r="J5" s="59"/>
      <c r="K5" s="59"/>
      <c r="L5" s="59"/>
    </row>
    <row r="6" spans="1:23" ht="56.25">
      <c r="A6" s="58"/>
      <c r="B6" s="36"/>
      <c r="C6" s="36"/>
      <c r="D6" s="36"/>
      <c r="E6" s="36"/>
      <c r="F6" s="36"/>
      <c r="G6" s="36"/>
      <c r="H6" s="36" t="s">
        <v>2</v>
      </c>
      <c r="I6" s="3" t="s">
        <v>3</v>
      </c>
      <c r="J6" s="3" t="s">
        <v>32</v>
      </c>
      <c r="K6" s="3" t="s">
        <v>4</v>
      </c>
      <c r="L6" s="3"/>
    </row>
    <row r="7" spans="1:23" ht="18.75">
      <c r="A7" s="4" t="s">
        <v>5</v>
      </c>
      <c r="B7" s="4"/>
      <c r="C7" s="4"/>
      <c r="D7" s="4"/>
      <c r="E7" s="4"/>
      <c r="F7" s="4"/>
      <c r="G7" s="4"/>
      <c r="H7" s="4" t="s">
        <v>6</v>
      </c>
      <c r="I7" s="5">
        <v>4</v>
      </c>
      <c r="J7" s="5">
        <v>5</v>
      </c>
      <c r="K7" s="5">
        <v>6</v>
      </c>
      <c r="L7" s="5">
        <v>7</v>
      </c>
    </row>
    <row r="8" spans="1:23" ht="30" customHeight="1">
      <c r="A8" s="65"/>
      <c r="B8" s="60" t="s">
        <v>46</v>
      </c>
      <c r="C8" s="31"/>
      <c r="D8" s="65"/>
      <c r="E8" s="60" t="s">
        <v>30</v>
      </c>
      <c r="F8" s="66" t="s">
        <v>20</v>
      </c>
      <c r="G8" s="60" t="s">
        <v>31</v>
      </c>
      <c r="H8" s="6" t="s">
        <v>7</v>
      </c>
      <c r="I8" s="6"/>
      <c r="J8" s="7" t="s">
        <v>8</v>
      </c>
      <c r="K8" s="7" t="s">
        <v>9</v>
      </c>
      <c r="L8" s="8" t="s">
        <v>39</v>
      </c>
    </row>
    <row r="9" spans="1:23" ht="63">
      <c r="A9" s="65"/>
      <c r="B9" s="61"/>
      <c r="C9" s="32"/>
      <c r="D9" s="65"/>
      <c r="E9" s="61"/>
      <c r="F9" s="66"/>
      <c r="G9" s="61"/>
      <c r="H9" s="9" t="s">
        <v>21</v>
      </c>
      <c r="I9" s="10" t="s">
        <v>10</v>
      </c>
      <c r="J9" s="28">
        <v>15</v>
      </c>
      <c r="K9" s="28">
        <v>15</v>
      </c>
      <c r="L9" s="11">
        <f>IF(K9/J9*100&gt;130,130,K9/J9*100)</f>
        <v>100</v>
      </c>
    </row>
    <row r="10" spans="1:23" ht="18.75" customHeight="1">
      <c r="A10" s="65"/>
      <c r="B10" s="61"/>
      <c r="C10" s="32"/>
      <c r="D10" s="65"/>
      <c r="E10" s="61"/>
      <c r="F10" s="66"/>
      <c r="G10" s="61"/>
      <c r="H10" s="12" t="s">
        <v>22</v>
      </c>
      <c r="I10" s="13" t="s">
        <v>12</v>
      </c>
      <c r="J10" s="49">
        <v>734</v>
      </c>
      <c r="K10" s="49">
        <v>721</v>
      </c>
      <c r="L10" s="14"/>
    </row>
    <row r="11" spans="1:23" ht="31.5">
      <c r="A11" s="65"/>
      <c r="B11" s="61"/>
      <c r="C11" s="32"/>
      <c r="D11" s="65"/>
      <c r="E11" s="61"/>
      <c r="F11" s="66"/>
      <c r="G11" s="61"/>
      <c r="H11" s="12" t="s">
        <v>23</v>
      </c>
      <c r="I11" s="13" t="s">
        <v>12</v>
      </c>
      <c r="J11" s="50">
        <v>92</v>
      </c>
      <c r="K11" s="50">
        <v>87</v>
      </c>
      <c r="L11" s="14"/>
    </row>
    <row r="12" spans="1:23" ht="78.75">
      <c r="A12" s="65"/>
      <c r="B12" s="61"/>
      <c r="C12" s="32"/>
      <c r="D12" s="65"/>
      <c r="E12" s="61"/>
      <c r="F12" s="66"/>
      <c r="G12" s="61"/>
      <c r="H12" s="9" t="s">
        <v>24</v>
      </c>
      <c r="I12" s="10" t="s">
        <v>10</v>
      </c>
      <c r="J12" s="27">
        <v>30</v>
      </c>
      <c r="K12" s="27">
        <v>90</v>
      </c>
      <c r="L12" s="15">
        <f>IF(K12/J12*100&gt;130,130,K12/J12*100)</f>
        <v>130</v>
      </c>
    </row>
    <row r="13" spans="1:23" ht="18.75" customHeight="1">
      <c r="A13" s="65"/>
      <c r="B13" s="61"/>
      <c r="C13" s="32"/>
      <c r="D13" s="65"/>
      <c r="E13" s="61"/>
      <c r="F13" s="66"/>
      <c r="G13" s="61"/>
      <c r="H13" s="12" t="s">
        <v>25</v>
      </c>
      <c r="I13" s="13" t="s">
        <v>11</v>
      </c>
      <c r="J13" s="51">
        <v>0</v>
      </c>
      <c r="K13" s="51">
        <v>0</v>
      </c>
      <c r="L13" s="16"/>
      <c r="W13" s="29"/>
    </row>
    <row r="14" spans="1:23" ht="18.75" customHeight="1">
      <c r="A14" s="65"/>
      <c r="B14" s="61"/>
      <c r="C14" s="32"/>
      <c r="D14" s="65"/>
      <c r="E14" s="61"/>
      <c r="F14" s="66"/>
      <c r="G14" s="61"/>
      <c r="H14" s="12" t="s">
        <v>26</v>
      </c>
      <c r="I14" s="13" t="s">
        <v>11</v>
      </c>
      <c r="J14" s="51">
        <v>0</v>
      </c>
      <c r="K14" s="51">
        <v>0</v>
      </c>
      <c r="L14" s="16"/>
    </row>
    <row r="15" spans="1:23" ht="63">
      <c r="A15" s="65"/>
      <c r="B15" s="61"/>
      <c r="C15" s="32"/>
      <c r="D15" s="65"/>
      <c r="E15" s="61"/>
      <c r="F15" s="66"/>
      <c r="G15" s="61"/>
      <c r="H15" s="9" t="s">
        <v>27</v>
      </c>
      <c r="I15" s="10" t="s">
        <v>10</v>
      </c>
      <c r="J15" s="28">
        <v>80</v>
      </c>
      <c r="K15" s="28">
        <f>K17/K16*100</f>
        <v>100</v>
      </c>
      <c r="L15" s="15">
        <f>IF(K15/J15*100&gt;130,130,K15/J15*100)</f>
        <v>125</v>
      </c>
      <c r="W15" s="30"/>
    </row>
    <row r="16" spans="1:23" ht="18.75" customHeight="1">
      <c r="A16" s="65"/>
      <c r="B16" s="61"/>
      <c r="C16" s="32"/>
      <c r="D16" s="65"/>
      <c r="E16" s="61"/>
      <c r="F16" s="66"/>
      <c r="G16" s="61"/>
      <c r="H16" s="12" t="s">
        <v>28</v>
      </c>
      <c r="I16" s="13" t="s">
        <v>12</v>
      </c>
      <c r="J16" s="26">
        <v>3</v>
      </c>
      <c r="K16" s="26">
        <v>3</v>
      </c>
      <c r="L16" s="14"/>
    </row>
    <row r="17" spans="1:22" ht="18.75" customHeight="1">
      <c r="A17" s="65"/>
      <c r="B17" s="61"/>
      <c r="C17" s="32"/>
      <c r="D17" s="65"/>
      <c r="E17" s="61"/>
      <c r="F17" s="66"/>
      <c r="G17" s="61"/>
      <c r="H17" s="12" t="s">
        <v>29</v>
      </c>
      <c r="I17" s="13" t="s">
        <v>12</v>
      </c>
      <c r="J17" s="26">
        <v>3</v>
      </c>
      <c r="K17" s="26">
        <v>3</v>
      </c>
      <c r="L17" s="14"/>
    </row>
    <row r="18" spans="1:22" ht="18.75" customHeight="1">
      <c r="A18" s="65"/>
      <c r="B18" s="61"/>
      <c r="C18" s="32"/>
      <c r="D18" s="65"/>
      <c r="E18" s="61"/>
      <c r="F18" s="66"/>
      <c r="G18" s="61"/>
      <c r="H18" s="63" t="s">
        <v>13</v>
      </c>
      <c r="I18" s="63"/>
      <c r="J18" s="63"/>
      <c r="K18" s="63"/>
      <c r="L18" s="17">
        <f>(L9+L12+L15)/3</f>
        <v>118.33333333333333</v>
      </c>
    </row>
    <row r="19" spans="1:22" ht="30">
      <c r="A19" s="65"/>
      <c r="B19" s="61"/>
      <c r="C19" s="32"/>
      <c r="D19" s="65"/>
      <c r="E19" s="61"/>
      <c r="F19" s="66"/>
      <c r="G19" s="61"/>
      <c r="H19" s="6" t="s">
        <v>14</v>
      </c>
      <c r="I19" s="6"/>
      <c r="J19" s="18" t="s">
        <v>15</v>
      </c>
      <c r="K19" s="18" t="s">
        <v>16</v>
      </c>
      <c r="L19" s="18" t="s">
        <v>17</v>
      </c>
    </row>
    <row r="20" spans="1:22" ht="18.75" customHeight="1">
      <c r="A20" s="65"/>
      <c r="B20" s="61"/>
      <c r="C20" s="32"/>
      <c r="D20" s="65"/>
      <c r="E20" s="61"/>
      <c r="F20" s="66"/>
      <c r="G20" s="61"/>
      <c r="H20" s="19" t="s">
        <v>18</v>
      </c>
      <c r="I20" s="20" t="s">
        <v>12</v>
      </c>
      <c r="J20" s="21">
        <v>15480</v>
      </c>
      <c r="K20" s="21">
        <v>15480</v>
      </c>
      <c r="L20" s="22">
        <f>K20/J20*100</f>
        <v>100</v>
      </c>
    </row>
    <row r="21" spans="1:22" ht="18.75" customHeight="1">
      <c r="A21" s="65"/>
      <c r="B21" s="61"/>
      <c r="C21" s="32"/>
      <c r="D21" s="65"/>
      <c r="E21" s="61"/>
      <c r="F21" s="66"/>
      <c r="G21" s="61"/>
      <c r="H21" s="23" t="s">
        <v>33</v>
      </c>
      <c r="I21" s="13" t="s">
        <v>37</v>
      </c>
      <c r="J21" s="26">
        <v>1144</v>
      </c>
      <c r="K21" s="26">
        <v>1144</v>
      </c>
      <c r="L21" s="24"/>
    </row>
    <row r="22" spans="1:22" ht="18.75" customHeight="1">
      <c r="A22" s="65"/>
      <c r="B22" s="61"/>
      <c r="C22" s="32"/>
      <c r="D22" s="65"/>
      <c r="E22" s="61"/>
      <c r="F22" s="66"/>
      <c r="G22" s="61"/>
      <c r="H22" s="23" t="s">
        <v>40</v>
      </c>
      <c r="I22" s="13" t="s">
        <v>37</v>
      </c>
      <c r="J22" s="26">
        <v>1792</v>
      </c>
      <c r="K22" s="26">
        <v>1792</v>
      </c>
      <c r="L22" s="24"/>
      <c r="V22" s="25"/>
    </row>
    <row r="23" spans="1:22" ht="18.75" customHeight="1">
      <c r="A23" s="65"/>
      <c r="B23" s="61"/>
      <c r="C23" s="32"/>
      <c r="D23" s="65"/>
      <c r="E23" s="61"/>
      <c r="F23" s="66"/>
      <c r="G23" s="61"/>
      <c r="H23" s="23" t="s">
        <v>34</v>
      </c>
      <c r="I23" s="13" t="s">
        <v>37</v>
      </c>
      <c r="J23" s="26">
        <v>1792</v>
      </c>
      <c r="K23" s="26">
        <v>1792</v>
      </c>
      <c r="L23" s="24"/>
    </row>
    <row r="24" spans="1:22" ht="18.75" customHeight="1">
      <c r="A24" s="65"/>
      <c r="B24" s="61"/>
      <c r="C24" s="32"/>
      <c r="D24" s="65"/>
      <c r="E24" s="61"/>
      <c r="F24" s="66"/>
      <c r="G24" s="61"/>
      <c r="H24" s="23" t="s">
        <v>35</v>
      </c>
      <c r="I24" s="13" t="s">
        <v>37</v>
      </c>
      <c r="J24" s="26">
        <v>1792</v>
      </c>
      <c r="K24" s="26">
        <v>1792</v>
      </c>
      <c r="L24" s="24"/>
    </row>
    <row r="25" spans="1:22" ht="18.75" customHeight="1">
      <c r="A25" s="65"/>
      <c r="B25" s="61"/>
      <c r="C25" s="32"/>
      <c r="D25" s="65"/>
      <c r="E25" s="61"/>
      <c r="F25" s="66"/>
      <c r="G25" s="61"/>
      <c r="H25" s="23" t="s">
        <v>36</v>
      </c>
      <c r="I25" s="13" t="s">
        <v>37</v>
      </c>
      <c r="J25" s="26">
        <v>1792</v>
      </c>
      <c r="K25" s="26">
        <v>1792</v>
      </c>
      <c r="L25" s="24"/>
    </row>
    <row r="26" spans="1:22" ht="18.75" customHeight="1">
      <c r="A26" s="65"/>
      <c r="B26" s="61"/>
      <c r="C26" s="32"/>
      <c r="D26" s="65"/>
      <c r="E26" s="61"/>
      <c r="F26" s="66"/>
      <c r="G26" s="61"/>
      <c r="H26" s="23" t="s">
        <v>56</v>
      </c>
      <c r="I26" s="13" t="s">
        <v>37</v>
      </c>
      <c r="J26" s="26">
        <v>1792</v>
      </c>
      <c r="K26" s="26">
        <v>1620</v>
      </c>
      <c r="L26" s="24"/>
    </row>
    <row r="27" spans="1:22" ht="18.75" customHeight="1">
      <c r="A27" s="65"/>
      <c r="B27" s="61"/>
      <c r="C27" s="32"/>
      <c r="D27" s="65"/>
      <c r="E27" s="61"/>
      <c r="F27" s="66"/>
      <c r="G27" s="61"/>
      <c r="H27" s="23" t="s">
        <v>57</v>
      </c>
      <c r="I27" s="13" t="s">
        <v>37</v>
      </c>
      <c r="J27" s="26">
        <v>1792</v>
      </c>
      <c r="K27" s="26">
        <v>1620</v>
      </c>
      <c r="L27" s="24"/>
    </row>
    <row r="28" spans="1:22" ht="18.75" customHeight="1">
      <c r="A28" s="65"/>
      <c r="B28" s="61"/>
      <c r="C28" s="32"/>
      <c r="D28" s="65"/>
      <c r="E28" s="61"/>
      <c r="F28" s="66"/>
      <c r="G28" s="61"/>
      <c r="H28" s="23" t="s">
        <v>43</v>
      </c>
      <c r="I28" s="13" t="s">
        <v>37</v>
      </c>
      <c r="J28" s="26">
        <v>1792</v>
      </c>
      <c r="K28" s="26">
        <v>1620</v>
      </c>
      <c r="L28" s="24"/>
    </row>
    <row r="29" spans="1:22" ht="18.75" customHeight="1">
      <c r="A29" s="65"/>
      <c r="B29" s="61"/>
      <c r="C29" s="32"/>
      <c r="D29" s="65"/>
      <c r="E29" s="61"/>
      <c r="F29" s="66"/>
      <c r="G29" s="61"/>
      <c r="H29" s="23" t="s">
        <v>58</v>
      </c>
      <c r="I29" s="13" t="s">
        <v>37</v>
      </c>
      <c r="J29" s="26">
        <v>1792</v>
      </c>
      <c r="K29" s="26">
        <v>1620</v>
      </c>
      <c r="L29" s="24"/>
    </row>
    <row r="30" spans="1:22" ht="18.75" customHeight="1">
      <c r="A30" s="65"/>
      <c r="B30" s="62"/>
      <c r="C30" s="33"/>
      <c r="D30" s="65"/>
      <c r="E30" s="62"/>
      <c r="F30" s="66"/>
      <c r="G30" s="62"/>
      <c r="H30" s="64" t="s">
        <v>19</v>
      </c>
      <c r="I30" s="64"/>
      <c r="J30" s="64"/>
      <c r="K30" s="64"/>
      <c r="L30" s="22">
        <f>(L18+L20)/2</f>
        <v>109.16666666666666</v>
      </c>
    </row>
    <row r="31" spans="1:22" ht="30" customHeight="1">
      <c r="A31" s="67"/>
      <c r="B31" s="67" t="s">
        <v>47</v>
      </c>
      <c r="C31" s="37"/>
      <c r="D31" s="67"/>
      <c r="E31" s="67"/>
      <c r="F31" s="67" t="s">
        <v>20</v>
      </c>
      <c r="G31" s="67" t="s">
        <v>51</v>
      </c>
      <c r="H31" s="6" t="s">
        <v>7</v>
      </c>
      <c r="I31" s="6"/>
      <c r="J31" s="7" t="s">
        <v>8</v>
      </c>
      <c r="K31" s="7" t="s">
        <v>9</v>
      </c>
      <c r="L31" s="8" t="s">
        <v>39</v>
      </c>
    </row>
    <row r="32" spans="1:22" ht="63" customHeight="1">
      <c r="A32" s="68"/>
      <c r="B32" s="68"/>
      <c r="C32" s="38"/>
      <c r="D32" s="68"/>
      <c r="E32" s="68"/>
      <c r="F32" s="68"/>
      <c r="G32" s="68"/>
      <c r="H32" s="9" t="s">
        <v>21</v>
      </c>
      <c r="I32" s="10" t="s">
        <v>10</v>
      </c>
      <c r="J32" s="28">
        <v>16.899999999999999</v>
      </c>
      <c r="K32" s="28"/>
      <c r="L32" s="11">
        <f>IF(K32/J32*100&gt;130,130,K32/J32*100)</f>
        <v>0</v>
      </c>
    </row>
    <row r="33" spans="1:12" ht="15.75">
      <c r="A33" s="68"/>
      <c r="B33" s="68"/>
      <c r="C33" s="38"/>
      <c r="D33" s="68"/>
      <c r="E33" s="68"/>
      <c r="F33" s="68"/>
      <c r="G33" s="68"/>
      <c r="H33" s="12" t="s">
        <v>22</v>
      </c>
      <c r="I33" s="13" t="s">
        <v>12</v>
      </c>
      <c r="J33" s="49">
        <f>J10</f>
        <v>734</v>
      </c>
      <c r="K33" s="49">
        <f>K10</f>
        <v>721</v>
      </c>
      <c r="L33" s="14"/>
    </row>
    <row r="34" spans="1:12" ht="31.5">
      <c r="A34" s="68"/>
      <c r="B34" s="68"/>
      <c r="C34" s="38"/>
      <c r="D34" s="68"/>
      <c r="E34" s="68"/>
      <c r="F34" s="68"/>
      <c r="G34" s="68"/>
      <c r="H34" s="12" t="s">
        <v>23</v>
      </c>
      <c r="I34" s="13" t="s">
        <v>12</v>
      </c>
      <c r="J34" s="50">
        <v>146</v>
      </c>
      <c r="K34" s="50">
        <v>146</v>
      </c>
      <c r="L34" s="14"/>
    </row>
    <row r="35" spans="1:12" ht="78.75">
      <c r="A35" s="68"/>
      <c r="B35" s="68"/>
      <c r="C35" s="38"/>
      <c r="D35" s="68"/>
      <c r="E35" s="68"/>
      <c r="F35" s="68"/>
      <c r="G35" s="68"/>
      <c r="H35" s="9" t="s">
        <v>24</v>
      </c>
      <c r="I35" s="10" t="s">
        <v>10</v>
      </c>
      <c r="J35" s="27">
        <v>27</v>
      </c>
      <c r="K35" s="27">
        <v>20</v>
      </c>
      <c r="L35" s="15">
        <v>0</v>
      </c>
    </row>
    <row r="36" spans="1:12" ht="15.75">
      <c r="A36" s="68"/>
      <c r="B36" s="68"/>
      <c r="C36" s="38"/>
      <c r="D36" s="68"/>
      <c r="E36" s="68"/>
      <c r="F36" s="68"/>
      <c r="G36" s="68"/>
      <c r="H36" s="12" t="s">
        <v>25</v>
      </c>
      <c r="I36" s="13" t="s">
        <v>11</v>
      </c>
      <c r="J36" s="51">
        <v>0</v>
      </c>
      <c r="K36" s="51">
        <v>7</v>
      </c>
      <c r="L36" s="16"/>
    </row>
    <row r="37" spans="1:12" ht="15.75">
      <c r="A37" s="68"/>
      <c r="B37" s="68"/>
      <c r="C37" s="38"/>
      <c r="D37" s="68"/>
      <c r="E37" s="68"/>
      <c r="F37" s="68"/>
      <c r="G37" s="68"/>
      <c r="H37" s="12" t="s">
        <v>26</v>
      </c>
      <c r="I37" s="13" t="s">
        <v>11</v>
      </c>
      <c r="J37" s="51">
        <v>0</v>
      </c>
      <c r="K37" s="51">
        <v>6</v>
      </c>
      <c r="L37" s="16"/>
    </row>
    <row r="38" spans="1:12" ht="63">
      <c r="A38" s="68"/>
      <c r="B38" s="68"/>
      <c r="C38" s="38"/>
      <c r="D38" s="68"/>
      <c r="E38" s="68"/>
      <c r="F38" s="68"/>
      <c r="G38" s="68"/>
      <c r="H38" s="9" t="s">
        <v>27</v>
      </c>
      <c r="I38" s="10" t="s">
        <v>10</v>
      </c>
      <c r="J38" s="28">
        <v>60</v>
      </c>
      <c r="K38" s="28">
        <v>90</v>
      </c>
      <c r="L38" s="15">
        <f>IF(K38/J38*100&gt;130,130,K38/J38*100)</f>
        <v>130</v>
      </c>
    </row>
    <row r="39" spans="1:12" ht="15.75">
      <c r="A39" s="68"/>
      <c r="B39" s="68"/>
      <c r="C39" s="38"/>
      <c r="D39" s="68"/>
      <c r="E39" s="68"/>
      <c r="F39" s="68"/>
      <c r="G39" s="68"/>
      <c r="H39" s="12" t="s">
        <v>28</v>
      </c>
      <c r="I39" s="13" t="s">
        <v>12</v>
      </c>
      <c r="J39" s="26">
        <v>7</v>
      </c>
      <c r="K39" s="26">
        <v>9</v>
      </c>
      <c r="L39" s="14"/>
    </row>
    <row r="40" spans="1:12" ht="15.75">
      <c r="A40" s="68"/>
      <c r="B40" s="68"/>
      <c r="C40" s="38"/>
      <c r="D40" s="68"/>
      <c r="E40" s="68"/>
      <c r="F40" s="68"/>
      <c r="G40" s="68"/>
      <c r="H40" s="12" t="s">
        <v>29</v>
      </c>
      <c r="I40" s="13" t="s">
        <v>12</v>
      </c>
      <c r="J40" s="26">
        <v>9</v>
      </c>
      <c r="K40" s="26">
        <v>9</v>
      </c>
      <c r="L40" s="14"/>
    </row>
    <row r="41" spans="1:12" ht="15.75">
      <c r="A41" s="68"/>
      <c r="B41" s="68"/>
      <c r="C41" s="38"/>
      <c r="D41" s="68"/>
      <c r="E41" s="68"/>
      <c r="F41" s="68"/>
      <c r="G41" s="68"/>
      <c r="H41" s="63" t="s">
        <v>13</v>
      </c>
      <c r="I41" s="63"/>
      <c r="J41" s="63"/>
      <c r="K41" s="63"/>
      <c r="L41" s="17">
        <f>(L32+L35+L38)/3</f>
        <v>43.333333333333336</v>
      </c>
    </row>
    <row r="42" spans="1:12" ht="30">
      <c r="A42" s="68"/>
      <c r="B42" s="68"/>
      <c r="C42" s="38"/>
      <c r="D42" s="68"/>
      <c r="E42" s="68"/>
      <c r="F42" s="68"/>
      <c r="G42" s="68"/>
      <c r="H42" s="6" t="s">
        <v>14</v>
      </c>
      <c r="I42" s="6"/>
      <c r="J42" s="18" t="s">
        <v>15</v>
      </c>
      <c r="K42" s="18" t="s">
        <v>16</v>
      </c>
      <c r="L42" s="18" t="s">
        <v>17</v>
      </c>
    </row>
    <row r="43" spans="1:12">
      <c r="A43" s="68"/>
      <c r="B43" s="68"/>
      <c r="C43" s="38"/>
      <c r="D43" s="68"/>
      <c r="E43" s="68"/>
      <c r="F43" s="68"/>
      <c r="G43" s="68"/>
      <c r="H43" s="19" t="s">
        <v>18</v>
      </c>
      <c r="I43" s="20" t="s">
        <v>12</v>
      </c>
      <c r="J43" s="21">
        <v>16352</v>
      </c>
      <c r="K43" s="21">
        <v>16352</v>
      </c>
      <c r="L43" s="22">
        <f>K43/J43*100</f>
        <v>100</v>
      </c>
    </row>
    <row r="44" spans="1:12">
      <c r="A44" s="68"/>
      <c r="B44" s="68"/>
      <c r="C44" s="38"/>
      <c r="D44" s="68"/>
      <c r="E44" s="68"/>
      <c r="F44" s="68"/>
      <c r="G44" s="68"/>
      <c r="H44" s="23" t="s">
        <v>33</v>
      </c>
      <c r="I44" s="13" t="s">
        <v>37</v>
      </c>
      <c r="J44" s="26">
        <v>1448</v>
      </c>
      <c r="K44" s="26">
        <v>1448</v>
      </c>
      <c r="L44" s="24"/>
    </row>
    <row r="45" spans="1:12">
      <c r="A45" s="68"/>
      <c r="B45" s="68"/>
      <c r="C45" s="38"/>
      <c r="D45" s="68"/>
      <c r="E45" s="68"/>
      <c r="F45" s="68"/>
      <c r="G45" s="68"/>
      <c r="H45" s="23" t="s">
        <v>40</v>
      </c>
      <c r="I45" s="13" t="s">
        <v>37</v>
      </c>
      <c r="J45" s="26">
        <v>1863</v>
      </c>
      <c r="K45" s="26">
        <v>1863</v>
      </c>
      <c r="L45" s="24"/>
    </row>
    <row r="46" spans="1:12">
      <c r="A46" s="68"/>
      <c r="B46" s="68"/>
      <c r="C46" s="38"/>
      <c r="D46" s="68"/>
      <c r="E46" s="68"/>
      <c r="F46" s="68"/>
      <c r="G46" s="68"/>
      <c r="H46" s="23" t="s">
        <v>34</v>
      </c>
      <c r="I46" s="13" t="s">
        <v>37</v>
      </c>
      <c r="J46" s="26">
        <v>1863</v>
      </c>
      <c r="K46" s="26">
        <v>1863</v>
      </c>
      <c r="L46" s="24"/>
    </row>
    <row r="47" spans="1:12">
      <c r="A47" s="68"/>
      <c r="B47" s="68"/>
      <c r="C47" s="38"/>
      <c r="D47" s="68"/>
      <c r="E47" s="68"/>
      <c r="F47" s="68"/>
      <c r="G47" s="68"/>
      <c r="H47" s="23" t="s">
        <v>55</v>
      </c>
      <c r="I47" s="13" t="s">
        <v>37</v>
      </c>
      <c r="J47" s="26">
        <v>1863</v>
      </c>
      <c r="K47" s="26">
        <v>1863</v>
      </c>
      <c r="L47" s="24"/>
    </row>
    <row r="48" spans="1:12">
      <c r="A48" s="68"/>
      <c r="B48" s="68"/>
      <c r="C48" s="38"/>
      <c r="D48" s="68"/>
      <c r="E48" s="68"/>
      <c r="F48" s="68"/>
      <c r="G48" s="68"/>
      <c r="H48" s="23" t="s">
        <v>36</v>
      </c>
      <c r="I48" s="13" t="s">
        <v>37</v>
      </c>
      <c r="J48" s="26">
        <v>1863</v>
      </c>
      <c r="K48" s="26">
        <v>1863</v>
      </c>
      <c r="L48" s="24"/>
    </row>
    <row r="49" spans="1:22">
      <c r="A49" s="68"/>
      <c r="B49" s="68"/>
      <c r="C49" s="38"/>
      <c r="D49" s="68"/>
      <c r="E49" s="68"/>
      <c r="F49" s="68"/>
      <c r="G49" s="68"/>
      <c r="H49" s="23" t="s">
        <v>38</v>
      </c>
      <c r="I49" s="13" t="s">
        <v>37</v>
      </c>
      <c r="J49" s="26">
        <v>1863</v>
      </c>
      <c r="K49" s="26">
        <v>2700</v>
      </c>
      <c r="L49" s="24"/>
    </row>
    <row r="50" spans="1:22">
      <c r="A50" s="68"/>
      <c r="B50" s="68"/>
      <c r="C50" s="38"/>
      <c r="D50" s="68"/>
      <c r="E50" s="68"/>
      <c r="F50" s="68"/>
      <c r="G50" s="68"/>
      <c r="H50" s="23"/>
      <c r="I50" s="13" t="s">
        <v>37</v>
      </c>
      <c r="J50" s="26">
        <v>1863</v>
      </c>
      <c r="K50" s="26">
        <v>2700</v>
      </c>
      <c r="L50" s="24"/>
    </row>
    <row r="51" spans="1:22">
      <c r="A51" s="68"/>
      <c r="B51" s="68"/>
      <c r="C51" s="38"/>
      <c r="D51" s="68"/>
      <c r="E51" s="68"/>
      <c r="F51" s="68"/>
      <c r="G51" s="68"/>
      <c r="H51" s="23"/>
      <c r="I51" s="13" t="s">
        <v>37</v>
      </c>
      <c r="J51" s="26">
        <v>1863</v>
      </c>
      <c r="K51" s="26">
        <v>2700</v>
      </c>
      <c r="L51" s="24"/>
    </row>
    <row r="52" spans="1:22">
      <c r="A52" s="68"/>
      <c r="B52" s="68"/>
      <c r="C52" s="38"/>
      <c r="D52" s="68"/>
      <c r="E52" s="68"/>
      <c r="F52" s="68"/>
      <c r="G52" s="68"/>
      <c r="H52" s="23"/>
      <c r="I52" s="13" t="s">
        <v>37</v>
      </c>
      <c r="J52" s="26">
        <v>1863</v>
      </c>
      <c r="K52" s="26">
        <v>2700</v>
      </c>
      <c r="L52" s="24"/>
    </row>
    <row r="53" spans="1:22">
      <c r="A53" s="69"/>
      <c r="B53" s="69"/>
      <c r="C53" s="39"/>
      <c r="D53" s="69"/>
      <c r="E53" s="69"/>
      <c r="F53" s="69"/>
      <c r="G53" s="69"/>
      <c r="H53" s="64" t="s">
        <v>45</v>
      </c>
      <c r="I53" s="64"/>
      <c r="J53" s="64"/>
      <c r="K53" s="64"/>
      <c r="L53" s="22">
        <f>(L41+L43)/2</f>
        <v>71.666666666666671</v>
      </c>
      <c r="V53" s="55"/>
    </row>
    <row r="54" spans="1:22" ht="30" customHeight="1">
      <c r="A54" s="70"/>
      <c r="B54" s="70" t="s">
        <v>48</v>
      </c>
      <c r="C54" s="40"/>
      <c r="D54" s="70"/>
      <c r="E54" s="70"/>
      <c r="F54" s="70" t="s">
        <v>20</v>
      </c>
      <c r="G54" s="70" t="s">
        <v>41</v>
      </c>
      <c r="H54" s="6" t="s">
        <v>7</v>
      </c>
      <c r="I54" s="6"/>
      <c r="J54" s="7" t="s">
        <v>8</v>
      </c>
      <c r="K54" s="7" t="s">
        <v>9</v>
      </c>
      <c r="L54" s="8" t="s">
        <v>39</v>
      </c>
    </row>
    <row r="55" spans="1:22" ht="63" customHeight="1">
      <c r="A55" s="71"/>
      <c r="B55" s="71"/>
      <c r="C55" s="41"/>
      <c r="D55" s="71"/>
      <c r="E55" s="71"/>
      <c r="F55" s="71"/>
      <c r="G55" s="71"/>
      <c r="H55" s="9" t="s">
        <v>21</v>
      </c>
      <c r="I55" s="10" t="s">
        <v>10</v>
      </c>
      <c r="J55" s="28">
        <f>J57/J56*100</f>
        <v>58.174386920980922</v>
      </c>
      <c r="K55" s="28">
        <f>K57/K56*100</f>
        <v>59.22330097087378</v>
      </c>
      <c r="L55" s="11">
        <f>IF(K55/J55*100&gt;130,130,K55/J55*100)</f>
        <v>101.80305131761442</v>
      </c>
    </row>
    <row r="56" spans="1:22" ht="15.75">
      <c r="A56" s="71"/>
      <c r="B56" s="71"/>
      <c r="C56" s="41"/>
      <c r="D56" s="71"/>
      <c r="E56" s="71"/>
      <c r="F56" s="71"/>
      <c r="G56" s="71"/>
      <c r="H56" s="12" t="s">
        <v>22</v>
      </c>
      <c r="I56" s="13" t="s">
        <v>12</v>
      </c>
      <c r="J56" s="49">
        <f>J10</f>
        <v>734</v>
      </c>
      <c r="K56" s="49">
        <f>K10</f>
        <v>721</v>
      </c>
      <c r="L56" s="14"/>
    </row>
    <row r="57" spans="1:22" ht="31.5">
      <c r="A57" s="71"/>
      <c r="B57" s="71"/>
      <c r="C57" s="41"/>
      <c r="D57" s="71"/>
      <c r="E57" s="71"/>
      <c r="F57" s="71"/>
      <c r="G57" s="71"/>
      <c r="H57" s="12" t="s">
        <v>23</v>
      </c>
      <c r="I57" s="13" t="s">
        <v>12</v>
      </c>
      <c r="J57" s="50">
        <v>427</v>
      </c>
      <c r="K57" s="50">
        <v>427</v>
      </c>
      <c r="L57" s="14"/>
    </row>
    <row r="58" spans="1:22" ht="78.75">
      <c r="A58" s="71"/>
      <c r="B58" s="71"/>
      <c r="C58" s="41"/>
      <c r="D58" s="71"/>
      <c r="E58" s="71"/>
      <c r="F58" s="71"/>
      <c r="G58" s="71"/>
      <c r="H58" s="9" t="s">
        <v>24</v>
      </c>
      <c r="I58" s="10" t="s">
        <v>10</v>
      </c>
      <c r="J58" s="27">
        <v>30</v>
      </c>
      <c r="K58" s="27">
        <v>86.6</v>
      </c>
      <c r="L58" s="15">
        <f>IF(K58/J58*100&gt;130,130,K58/J58*100)</f>
        <v>130</v>
      </c>
    </row>
    <row r="59" spans="1:22" ht="15.75">
      <c r="A59" s="71"/>
      <c r="B59" s="71"/>
      <c r="C59" s="41"/>
      <c r="D59" s="71"/>
      <c r="E59" s="71"/>
      <c r="F59" s="71"/>
      <c r="G59" s="71"/>
      <c r="H59" s="12" t="s">
        <v>25</v>
      </c>
      <c r="I59" s="13" t="s">
        <v>11</v>
      </c>
      <c r="J59" s="51">
        <v>0</v>
      </c>
      <c r="K59" s="51">
        <v>180</v>
      </c>
      <c r="L59" s="16"/>
    </row>
    <row r="60" spans="1:22" ht="15.75">
      <c r="A60" s="71"/>
      <c r="B60" s="71"/>
      <c r="C60" s="41"/>
      <c r="D60" s="71"/>
      <c r="E60" s="71"/>
      <c r="F60" s="71"/>
      <c r="G60" s="71"/>
      <c r="H60" s="12" t="s">
        <v>26</v>
      </c>
      <c r="I60" s="13" t="s">
        <v>11</v>
      </c>
      <c r="J60" s="51">
        <v>0</v>
      </c>
      <c r="K60" s="51">
        <v>156</v>
      </c>
      <c r="L60" s="16"/>
    </row>
    <row r="61" spans="1:22" ht="63">
      <c r="A61" s="71"/>
      <c r="B61" s="71"/>
      <c r="C61" s="41"/>
      <c r="D61" s="71"/>
      <c r="E61" s="71"/>
      <c r="F61" s="71"/>
      <c r="G61" s="71"/>
      <c r="H61" s="9" t="s">
        <v>27</v>
      </c>
      <c r="I61" s="10" t="s">
        <v>10</v>
      </c>
      <c r="J61" s="28">
        <f>J63/J62*100</f>
        <v>47.058823529411761</v>
      </c>
      <c r="K61" s="28">
        <f>K63/K62*100</f>
        <v>47.058823529411761</v>
      </c>
      <c r="L61" s="15">
        <f>IF(K61/J61*100&gt;130,130,K61/J61*100)</f>
        <v>100</v>
      </c>
    </row>
    <row r="62" spans="1:22" ht="15.75">
      <c r="A62" s="71"/>
      <c r="B62" s="71"/>
      <c r="C62" s="41"/>
      <c r="D62" s="71"/>
      <c r="E62" s="71"/>
      <c r="F62" s="71"/>
      <c r="G62" s="71"/>
      <c r="H62" s="12" t="s">
        <v>28</v>
      </c>
      <c r="I62" s="13" t="s">
        <v>12</v>
      </c>
      <c r="J62" s="26">
        <v>17</v>
      </c>
      <c r="K62" s="26">
        <v>17</v>
      </c>
      <c r="L62" s="14"/>
    </row>
    <row r="63" spans="1:22" ht="15.75">
      <c r="A63" s="71"/>
      <c r="B63" s="71"/>
      <c r="C63" s="41"/>
      <c r="D63" s="71"/>
      <c r="E63" s="71"/>
      <c r="F63" s="71"/>
      <c r="G63" s="71"/>
      <c r="H63" s="12" t="s">
        <v>29</v>
      </c>
      <c r="I63" s="13" t="s">
        <v>12</v>
      </c>
      <c r="J63" s="26">
        <v>8</v>
      </c>
      <c r="K63" s="26">
        <v>8</v>
      </c>
      <c r="L63" s="14"/>
    </row>
    <row r="64" spans="1:22" ht="15.75">
      <c r="A64" s="71"/>
      <c r="B64" s="71"/>
      <c r="C64" s="41"/>
      <c r="D64" s="71"/>
      <c r="E64" s="71"/>
      <c r="F64" s="71"/>
      <c r="G64" s="71"/>
      <c r="H64" s="63" t="s">
        <v>13</v>
      </c>
      <c r="I64" s="63"/>
      <c r="J64" s="63"/>
      <c r="K64" s="63"/>
      <c r="L64" s="17">
        <f>(L55+L58+L61)/3</f>
        <v>110.60101710587146</v>
      </c>
    </row>
    <row r="65" spans="1:22" ht="30">
      <c r="A65" s="71"/>
      <c r="B65" s="71"/>
      <c r="C65" s="41"/>
      <c r="D65" s="71"/>
      <c r="E65" s="71"/>
      <c r="F65" s="71"/>
      <c r="G65" s="71"/>
      <c r="H65" s="6" t="s">
        <v>14</v>
      </c>
      <c r="I65" s="6"/>
      <c r="J65" s="18" t="s">
        <v>15</v>
      </c>
      <c r="K65" s="18" t="s">
        <v>16</v>
      </c>
      <c r="L65" s="18" t="s">
        <v>17</v>
      </c>
    </row>
    <row r="66" spans="1:22">
      <c r="A66" s="71"/>
      <c r="B66" s="71"/>
      <c r="C66" s="41"/>
      <c r="D66" s="71"/>
      <c r="E66" s="71"/>
      <c r="F66" s="71"/>
      <c r="G66" s="71"/>
      <c r="H66" s="19" t="s">
        <v>18</v>
      </c>
      <c r="I66" s="20" t="s">
        <v>12</v>
      </c>
      <c r="J66" s="21">
        <v>53760</v>
      </c>
      <c r="K66" s="21">
        <v>53760</v>
      </c>
      <c r="L66" s="22">
        <f>K66/J66*100</f>
        <v>100</v>
      </c>
    </row>
    <row r="67" spans="1:22">
      <c r="A67" s="71"/>
      <c r="B67" s="71"/>
      <c r="C67" s="41"/>
      <c r="D67" s="71"/>
      <c r="E67" s="71"/>
      <c r="F67" s="71"/>
      <c r="G67" s="71"/>
      <c r="H67" s="23" t="s">
        <v>33</v>
      </c>
      <c r="I67" s="13" t="s">
        <v>37</v>
      </c>
      <c r="J67" s="26">
        <v>5040</v>
      </c>
      <c r="K67" s="26">
        <v>5040</v>
      </c>
      <c r="L67" s="24"/>
    </row>
    <row r="68" spans="1:22">
      <c r="A68" s="71"/>
      <c r="B68" s="71"/>
      <c r="C68" s="41"/>
      <c r="D68" s="71"/>
      <c r="E68" s="71"/>
      <c r="F68" s="71"/>
      <c r="G68" s="71"/>
      <c r="H68" s="23" t="s">
        <v>40</v>
      </c>
      <c r="I68" s="13" t="s">
        <v>37</v>
      </c>
      <c r="J68" s="26">
        <v>6090</v>
      </c>
      <c r="K68" s="26">
        <v>6090</v>
      </c>
      <c r="L68" s="24"/>
    </row>
    <row r="69" spans="1:22">
      <c r="A69" s="71"/>
      <c r="B69" s="71"/>
      <c r="C69" s="41"/>
      <c r="D69" s="71"/>
      <c r="E69" s="71"/>
      <c r="F69" s="71"/>
      <c r="G69" s="71"/>
      <c r="H69" s="23" t="s">
        <v>34</v>
      </c>
      <c r="I69" s="13" t="s">
        <v>37</v>
      </c>
      <c r="J69" s="26">
        <v>6090</v>
      </c>
      <c r="K69" s="26">
        <v>6090</v>
      </c>
      <c r="L69" s="24"/>
    </row>
    <row r="70" spans="1:22">
      <c r="A70" s="71"/>
      <c r="B70" s="71"/>
      <c r="C70" s="41"/>
      <c r="D70" s="71"/>
      <c r="E70" s="71"/>
      <c r="F70" s="71"/>
      <c r="G70" s="71"/>
      <c r="H70" s="23" t="s">
        <v>55</v>
      </c>
      <c r="I70" s="13" t="s">
        <v>37</v>
      </c>
      <c r="J70" s="26">
        <v>6090</v>
      </c>
      <c r="K70" s="26">
        <v>6090</v>
      </c>
      <c r="L70" s="24"/>
    </row>
    <row r="71" spans="1:22">
      <c r="A71" s="71"/>
      <c r="B71" s="71"/>
      <c r="C71" s="41"/>
      <c r="D71" s="71"/>
      <c r="E71" s="71"/>
      <c r="F71" s="71"/>
      <c r="G71" s="71"/>
      <c r="H71" s="23" t="s">
        <v>59</v>
      </c>
      <c r="I71" s="13" t="s">
        <v>37</v>
      </c>
      <c r="J71" s="26">
        <v>6090</v>
      </c>
      <c r="K71" s="26">
        <v>6090</v>
      </c>
      <c r="L71" s="24"/>
    </row>
    <row r="72" spans="1:22">
      <c r="A72" s="71"/>
      <c r="B72" s="71"/>
      <c r="C72" s="41"/>
      <c r="D72" s="71"/>
      <c r="E72" s="71"/>
      <c r="F72" s="71"/>
      <c r="G72" s="71"/>
      <c r="H72" s="23" t="s">
        <v>38</v>
      </c>
      <c r="I72" s="13" t="s">
        <v>37</v>
      </c>
      <c r="J72" s="26">
        <v>6090</v>
      </c>
      <c r="K72" s="26">
        <v>6090</v>
      </c>
      <c r="L72" s="24"/>
    </row>
    <row r="73" spans="1:22">
      <c r="A73" s="71"/>
      <c r="B73" s="71"/>
      <c r="C73" s="41"/>
      <c r="D73" s="71"/>
      <c r="E73" s="71"/>
      <c r="F73" s="71"/>
      <c r="G73" s="71"/>
      <c r="H73" s="23" t="s">
        <v>57</v>
      </c>
      <c r="I73" s="13" t="s">
        <v>37</v>
      </c>
      <c r="J73" s="26">
        <v>6090</v>
      </c>
      <c r="K73" s="26">
        <v>6090</v>
      </c>
      <c r="L73" s="24"/>
    </row>
    <row r="74" spans="1:22">
      <c r="A74" s="71"/>
      <c r="B74" s="71"/>
      <c r="C74" s="41"/>
      <c r="D74" s="71"/>
      <c r="E74" s="71"/>
      <c r="F74" s="71"/>
      <c r="G74" s="71"/>
      <c r="H74" s="23" t="s">
        <v>60</v>
      </c>
      <c r="I74" s="13" t="s">
        <v>37</v>
      </c>
      <c r="J74" s="26">
        <v>6090</v>
      </c>
      <c r="K74" s="26">
        <v>6090</v>
      </c>
      <c r="L74" s="24"/>
    </row>
    <row r="75" spans="1:22">
      <c r="A75" s="71"/>
      <c r="B75" s="71"/>
      <c r="C75" s="41"/>
      <c r="D75" s="71"/>
      <c r="E75" s="71"/>
      <c r="F75" s="71"/>
      <c r="G75" s="71"/>
      <c r="H75" s="23" t="s">
        <v>58</v>
      </c>
      <c r="I75" s="13" t="s">
        <v>37</v>
      </c>
      <c r="J75" s="26">
        <v>6090</v>
      </c>
      <c r="K75" s="26">
        <v>6090</v>
      </c>
      <c r="L75" s="24"/>
      <c r="V75" s="55"/>
    </row>
    <row r="76" spans="1:22">
      <c r="A76" s="72"/>
      <c r="B76" s="72"/>
      <c r="C76" s="42"/>
      <c r="D76" s="72"/>
      <c r="E76" s="72"/>
      <c r="F76" s="72"/>
      <c r="G76" s="72"/>
      <c r="H76" s="64" t="s">
        <v>19</v>
      </c>
      <c r="I76" s="64"/>
      <c r="J76" s="64"/>
      <c r="K76" s="64"/>
      <c r="L76" s="22">
        <f>(L64+L66)/2</f>
        <v>105.30050855293572</v>
      </c>
    </row>
    <row r="77" spans="1:22" ht="45" customHeight="1">
      <c r="A77" s="76"/>
      <c r="B77" s="76" t="s">
        <v>49</v>
      </c>
      <c r="C77" s="43"/>
      <c r="D77" s="76"/>
      <c r="E77" s="76"/>
      <c r="F77" s="76" t="s">
        <v>20</v>
      </c>
      <c r="G77" s="76" t="s">
        <v>52</v>
      </c>
      <c r="H77" s="6" t="s">
        <v>7</v>
      </c>
      <c r="I77" s="6"/>
      <c r="J77" s="7" t="s">
        <v>8</v>
      </c>
      <c r="K77" s="7" t="s">
        <v>9</v>
      </c>
      <c r="L77" s="8" t="s">
        <v>39</v>
      </c>
    </row>
    <row r="78" spans="1:22" ht="63" customHeight="1">
      <c r="A78" s="77"/>
      <c r="B78" s="77"/>
      <c r="C78" s="44"/>
      <c r="D78" s="77"/>
      <c r="E78" s="77"/>
      <c r="F78" s="77"/>
      <c r="G78" s="77"/>
      <c r="H78" s="9" t="s">
        <v>21</v>
      </c>
      <c r="I78" s="10" t="s">
        <v>10</v>
      </c>
      <c r="J78" s="28">
        <v>1.5</v>
      </c>
      <c r="K78" s="28">
        <f>K80/K79*100</f>
        <v>4.160887656033287</v>
      </c>
      <c r="L78" s="11">
        <f>IF(K78/J78*100&gt;130,130,K78/J78*100)</f>
        <v>130</v>
      </c>
    </row>
    <row r="79" spans="1:22" ht="15.75">
      <c r="A79" s="77"/>
      <c r="B79" s="77"/>
      <c r="C79" s="44"/>
      <c r="D79" s="77"/>
      <c r="E79" s="77"/>
      <c r="F79" s="77"/>
      <c r="G79" s="77"/>
      <c r="H79" s="12" t="s">
        <v>22</v>
      </c>
      <c r="I79" s="13" t="s">
        <v>12</v>
      </c>
      <c r="J79" s="49">
        <f>J33</f>
        <v>734</v>
      </c>
      <c r="K79" s="49">
        <f>K33</f>
        <v>721</v>
      </c>
      <c r="L79" s="14"/>
    </row>
    <row r="80" spans="1:22" ht="31.5">
      <c r="A80" s="77"/>
      <c r="B80" s="77"/>
      <c r="C80" s="44"/>
      <c r="D80" s="77"/>
      <c r="E80" s="77"/>
      <c r="F80" s="77"/>
      <c r="G80" s="77"/>
      <c r="H80" s="12" t="s">
        <v>23</v>
      </c>
      <c r="I80" s="13" t="s">
        <v>12</v>
      </c>
      <c r="J80" s="50">
        <v>30</v>
      </c>
      <c r="K80" s="50">
        <v>30</v>
      </c>
      <c r="L80" s="14"/>
    </row>
    <row r="81" spans="1:12" ht="78.75">
      <c r="A81" s="77"/>
      <c r="B81" s="77"/>
      <c r="C81" s="44"/>
      <c r="D81" s="77"/>
      <c r="E81" s="77"/>
      <c r="F81" s="77"/>
      <c r="G81" s="77"/>
      <c r="H81" s="9" t="s">
        <v>24</v>
      </c>
      <c r="I81" s="10" t="s">
        <v>10</v>
      </c>
      <c r="J81" s="27">
        <v>10</v>
      </c>
      <c r="K81" s="27">
        <v>65</v>
      </c>
      <c r="L81" s="15">
        <v>0</v>
      </c>
    </row>
    <row r="82" spans="1:12" ht="15.75">
      <c r="A82" s="77"/>
      <c r="B82" s="77"/>
      <c r="C82" s="44"/>
      <c r="D82" s="77"/>
      <c r="E82" s="77"/>
      <c r="F82" s="77"/>
      <c r="G82" s="77"/>
      <c r="H82" s="12" t="s">
        <v>25</v>
      </c>
      <c r="I82" s="13" t="s">
        <v>11</v>
      </c>
      <c r="J82" s="51">
        <v>0</v>
      </c>
      <c r="K82" s="51">
        <v>5</v>
      </c>
      <c r="L82" s="16"/>
    </row>
    <row r="83" spans="1:12" ht="15.75">
      <c r="A83" s="77"/>
      <c r="B83" s="77"/>
      <c r="C83" s="44"/>
      <c r="D83" s="77"/>
      <c r="E83" s="77"/>
      <c r="F83" s="77"/>
      <c r="G83" s="77"/>
      <c r="H83" s="12" t="s">
        <v>26</v>
      </c>
      <c r="I83" s="13" t="s">
        <v>11</v>
      </c>
      <c r="J83" s="51">
        <v>0</v>
      </c>
      <c r="K83" s="51">
        <v>3</v>
      </c>
      <c r="L83" s="16"/>
    </row>
    <row r="84" spans="1:12" ht="63">
      <c r="A84" s="77"/>
      <c r="B84" s="77"/>
      <c r="C84" s="44"/>
      <c r="D84" s="77"/>
      <c r="E84" s="77"/>
      <c r="F84" s="77"/>
      <c r="G84" s="77"/>
      <c r="H84" s="9" t="s">
        <v>27</v>
      </c>
      <c r="I84" s="10" t="s">
        <v>10</v>
      </c>
      <c r="J84" s="28">
        <f>J86/J85*100</f>
        <v>100</v>
      </c>
      <c r="K84" s="28">
        <f>K86/K85*100</f>
        <v>100</v>
      </c>
      <c r="L84" s="15">
        <f>IF(K84/J84*100&gt;130,130,K84/J84*100)</f>
        <v>100</v>
      </c>
    </row>
    <row r="85" spans="1:12" ht="15.75">
      <c r="A85" s="77"/>
      <c r="B85" s="77"/>
      <c r="C85" s="44"/>
      <c r="D85" s="77"/>
      <c r="E85" s="77"/>
      <c r="F85" s="77"/>
      <c r="G85" s="77"/>
      <c r="H85" s="12" t="s">
        <v>28</v>
      </c>
      <c r="I85" s="13" t="s">
        <v>12</v>
      </c>
      <c r="J85" s="26">
        <v>2</v>
      </c>
      <c r="K85" s="26">
        <v>2</v>
      </c>
      <c r="L85" s="14"/>
    </row>
    <row r="86" spans="1:12" ht="15.75">
      <c r="A86" s="77"/>
      <c r="B86" s="77"/>
      <c r="C86" s="44"/>
      <c r="D86" s="77"/>
      <c r="E86" s="77"/>
      <c r="F86" s="77"/>
      <c r="G86" s="77"/>
      <c r="H86" s="12" t="s">
        <v>29</v>
      </c>
      <c r="I86" s="13" t="s">
        <v>12</v>
      </c>
      <c r="J86" s="26">
        <v>2</v>
      </c>
      <c r="K86" s="26">
        <v>2</v>
      </c>
      <c r="L86" s="14"/>
    </row>
    <row r="87" spans="1:12" ht="15.75">
      <c r="A87" s="77"/>
      <c r="B87" s="77"/>
      <c r="C87" s="44"/>
      <c r="D87" s="77"/>
      <c r="E87" s="77"/>
      <c r="F87" s="77"/>
      <c r="G87" s="77"/>
      <c r="H87" s="63" t="s">
        <v>13</v>
      </c>
      <c r="I87" s="63"/>
      <c r="J87" s="63"/>
      <c r="K87" s="63"/>
      <c r="L87" s="17">
        <f>(L78+L81+L84)/3</f>
        <v>76.666666666666671</v>
      </c>
    </row>
    <row r="88" spans="1:12" ht="30">
      <c r="A88" s="77"/>
      <c r="B88" s="77"/>
      <c r="C88" s="44"/>
      <c r="D88" s="77"/>
      <c r="E88" s="77"/>
      <c r="F88" s="77"/>
      <c r="G88" s="77"/>
      <c r="H88" s="6" t="s">
        <v>14</v>
      </c>
      <c r="I88" s="6"/>
      <c r="J88" s="18" t="s">
        <v>15</v>
      </c>
      <c r="K88" s="18" t="s">
        <v>16</v>
      </c>
      <c r="L88" s="18" t="s">
        <v>17</v>
      </c>
    </row>
    <row r="89" spans="1:12">
      <c r="A89" s="77"/>
      <c r="B89" s="77"/>
      <c r="C89" s="44"/>
      <c r="D89" s="77"/>
      <c r="E89" s="77"/>
      <c r="F89" s="77"/>
      <c r="G89" s="77"/>
      <c r="H89" s="19" t="s">
        <v>18</v>
      </c>
      <c r="I89" s="20" t="s">
        <v>12</v>
      </c>
      <c r="J89" s="21">
        <v>1440</v>
      </c>
      <c r="K89" s="21">
        <v>4320</v>
      </c>
      <c r="L89" s="22"/>
    </row>
    <row r="90" spans="1:12">
      <c r="A90" s="77"/>
      <c r="B90" s="77"/>
      <c r="C90" s="44"/>
      <c r="D90" s="77"/>
      <c r="E90" s="77"/>
      <c r="F90" s="77"/>
      <c r="G90" s="77"/>
      <c r="H90" s="23" t="s">
        <v>33</v>
      </c>
      <c r="I90" s="13" t="s">
        <v>37</v>
      </c>
      <c r="J90" s="26">
        <v>120</v>
      </c>
      <c r="K90" s="26">
        <v>360</v>
      </c>
      <c r="L90" s="24"/>
    </row>
    <row r="91" spans="1:12">
      <c r="A91" s="77"/>
      <c r="B91" s="77"/>
      <c r="C91" s="44"/>
      <c r="D91" s="77"/>
      <c r="E91" s="77"/>
      <c r="F91" s="77"/>
      <c r="G91" s="77"/>
      <c r="H91" s="23" t="s">
        <v>40</v>
      </c>
      <c r="I91" s="13" t="s">
        <v>37</v>
      </c>
      <c r="J91" s="26">
        <v>165</v>
      </c>
      <c r="K91" s="26">
        <v>495</v>
      </c>
      <c r="L91" s="24"/>
    </row>
    <row r="92" spans="1:12">
      <c r="A92" s="77"/>
      <c r="B92" s="77"/>
      <c r="C92" s="44"/>
      <c r="D92" s="77"/>
      <c r="E92" s="77"/>
      <c r="F92" s="77"/>
      <c r="G92" s="77"/>
      <c r="H92" s="23" t="s">
        <v>34</v>
      </c>
      <c r="I92" s="13" t="s">
        <v>37</v>
      </c>
      <c r="J92" s="26">
        <v>165</v>
      </c>
      <c r="K92" s="26">
        <v>495</v>
      </c>
      <c r="L92" s="24"/>
    </row>
    <row r="93" spans="1:12">
      <c r="A93" s="77"/>
      <c r="B93" s="77"/>
      <c r="C93" s="44"/>
      <c r="D93" s="77"/>
      <c r="E93" s="77"/>
      <c r="F93" s="77"/>
      <c r="G93" s="77"/>
      <c r="H93" s="23" t="s">
        <v>35</v>
      </c>
      <c r="I93" s="13" t="s">
        <v>37</v>
      </c>
      <c r="J93" s="26">
        <v>165</v>
      </c>
      <c r="K93" s="26">
        <v>495</v>
      </c>
      <c r="L93" s="24"/>
    </row>
    <row r="94" spans="1:12">
      <c r="A94" s="77"/>
      <c r="B94" s="77"/>
      <c r="C94" s="44"/>
      <c r="D94" s="77"/>
      <c r="E94" s="77"/>
      <c r="F94" s="77"/>
      <c r="G94" s="77"/>
      <c r="H94" s="23" t="s">
        <v>36</v>
      </c>
      <c r="I94" s="13" t="s">
        <v>37</v>
      </c>
      <c r="J94" s="26">
        <v>165</v>
      </c>
      <c r="K94" s="26">
        <v>495</v>
      </c>
      <c r="L94" s="24"/>
    </row>
    <row r="95" spans="1:12">
      <c r="A95" s="77"/>
      <c r="B95" s="77"/>
      <c r="C95" s="44"/>
      <c r="D95" s="77"/>
      <c r="E95" s="77"/>
      <c r="F95" s="77"/>
      <c r="G95" s="77"/>
      <c r="H95" s="23" t="s">
        <v>38</v>
      </c>
      <c r="I95" s="13" t="s">
        <v>37</v>
      </c>
      <c r="J95" s="26">
        <v>165</v>
      </c>
      <c r="K95" s="26">
        <v>250</v>
      </c>
      <c r="L95" s="24"/>
    </row>
    <row r="96" spans="1:12">
      <c r="A96" s="77"/>
      <c r="B96" s="77"/>
      <c r="C96" s="44"/>
      <c r="D96" s="77"/>
      <c r="E96" s="77"/>
      <c r="F96" s="77"/>
      <c r="G96" s="77"/>
      <c r="H96" s="23" t="s">
        <v>57</v>
      </c>
      <c r="I96" s="13" t="s">
        <v>37</v>
      </c>
      <c r="J96" s="26">
        <v>165</v>
      </c>
      <c r="K96" s="26">
        <v>250</v>
      </c>
      <c r="L96" s="24"/>
    </row>
    <row r="97" spans="1:22">
      <c r="A97" s="77"/>
      <c r="B97" s="77"/>
      <c r="C97" s="44"/>
      <c r="D97" s="77"/>
      <c r="E97" s="77"/>
      <c r="F97" s="77"/>
      <c r="G97" s="77"/>
      <c r="H97" s="23" t="s">
        <v>60</v>
      </c>
      <c r="I97" s="13" t="s">
        <v>37</v>
      </c>
      <c r="J97" s="26">
        <v>165</v>
      </c>
      <c r="K97" s="26">
        <v>250</v>
      </c>
      <c r="L97" s="24"/>
    </row>
    <row r="98" spans="1:22">
      <c r="A98" s="77"/>
      <c r="B98" s="77"/>
      <c r="C98" s="44"/>
      <c r="D98" s="77"/>
      <c r="E98" s="77"/>
      <c r="F98" s="77"/>
      <c r="G98" s="77"/>
      <c r="H98" s="23" t="s">
        <v>58</v>
      </c>
      <c r="I98" s="13" t="s">
        <v>37</v>
      </c>
      <c r="J98" s="26">
        <v>165</v>
      </c>
      <c r="K98" s="26">
        <v>250</v>
      </c>
      <c r="L98" s="24"/>
      <c r="V98" s="55"/>
    </row>
    <row r="99" spans="1:22" ht="15" customHeight="1">
      <c r="A99" s="78"/>
      <c r="B99" s="78"/>
      <c r="C99" s="45"/>
      <c r="D99" s="78"/>
      <c r="E99" s="78"/>
      <c r="F99" s="78"/>
      <c r="G99" s="78"/>
      <c r="H99" s="64" t="s">
        <v>19</v>
      </c>
      <c r="I99" s="64"/>
      <c r="J99" s="64"/>
      <c r="K99" s="64"/>
      <c r="L99" s="34"/>
    </row>
    <row r="100" spans="1:22" ht="53.25" customHeight="1">
      <c r="A100" s="73"/>
      <c r="B100" s="73" t="s">
        <v>49</v>
      </c>
      <c r="C100" s="46"/>
      <c r="D100" s="73"/>
      <c r="E100" s="73"/>
      <c r="F100" s="73" t="s">
        <v>20</v>
      </c>
      <c r="G100" s="73" t="s">
        <v>53</v>
      </c>
      <c r="H100" s="6" t="s">
        <v>7</v>
      </c>
      <c r="I100" s="6"/>
      <c r="J100" s="7" t="s">
        <v>8</v>
      </c>
      <c r="K100" s="7" t="s">
        <v>9</v>
      </c>
      <c r="L100" s="8" t="s">
        <v>39</v>
      </c>
    </row>
    <row r="101" spans="1:22" ht="63" customHeight="1">
      <c r="A101" s="74"/>
      <c r="B101" s="74"/>
      <c r="C101" s="47"/>
      <c r="D101" s="74"/>
      <c r="E101" s="74"/>
      <c r="F101" s="74"/>
      <c r="G101" s="74"/>
      <c r="H101" s="9" t="s">
        <v>21</v>
      </c>
      <c r="I101" s="10" t="s">
        <v>10</v>
      </c>
      <c r="J101" s="28">
        <v>1.5</v>
      </c>
      <c r="K101" s="28">
        <f>K103/K102*100</f>
        <v>6.9348127600554781</v>
      </c>
      <c r="L101" s="11">
        <f>IF(K101/J101*100&gt;130,130,K101/J101*100)</f>
        <v>130</v>
      </c>
    </row>
    <row r="102" spans="1:22" ht="15.75">
      <c r="A102" s="74"/>
      <c r="B102" s="74"/>
      <c r="C102" s="47"/>
      <c r="D102" s="74"/>
      <c r="E102" s="74"/>
      <c r="F102" s="74"/>
      <c r="G102" s="74"/>
      <c r="H102" s="12" t="s">
        <v>22</v>
      </c>
      <c r="I102" s="13" t="s">
        <v>12</v>
      </c>
      <c r="J102" s="49">
        <f>J56</f>
        <v>734</v>
      </c>
      <c r="K102" s="49">
        <f>K56</f>
        <v>721</v>
      </c>
      <c r="L102" s="14"/>
    </row>
    <row r="103" spans="1:22" ht="31.5">
      <c r="A103" s="74"/>
      <c r="B103" s="74"/>
      <c r="C103" s="47"/>
      <c r="D103" s="74"/>
      <c r="E103" s="74"/>
      <c r="F103" s="74"/>
      <c r="G103" s="74"/>
      <c r="H103" s="12" t="s">
        <v>23</v>
      </c>
      <c r="I103" s="13" t="s">
        <v>12</v>
      </c>
      <c r="J103" s="50">
        <v>20</v>
      </c>
      <c r="K103" s="50">
        <v>50</v>
      </c>
      <c r="L103" s="14"/>
      <c r="V103" s="29"/>
    </row>
    <row r="104" spans="1:22" ht="78.75">
      <c r="A104" s="74"/>
      <c r="B104" s="74"/>
      <c r="C104" s="47"/>
      <c r="D104" s="74"/>
      <c r="E104" s="74"/>
      <c r="F104" s="74"/>
      <c r="G104" s="74"/>
      <c r="H104" s="9" t="s">
        <v>24</v>
      </c>
      <c r="I104" s="10" t="s">
        <v>10</v>
      </c>
      <c r="J104" s="27">
        <v>10</v>
      </c>
      <c r="K104" s="27">
        <v>50</v>
      </c>
      <c r="L104" s="15">
        <v>0</v>
      </c>
    </row>
    <row r="105" spans="1:22" ht="15.75">
      <c r="A105" s="74"/>
      <c r="B105" s="74"/>
      <c r="C105" s="47"/>
      <c r="D105" s="74"/>
      <c r="E105" s="74"/>
      <c r="F105" s="74"/>
      <c r="G105" s="74"/>
      <c r="H105" s="12" t="s">
        <v>25</v>
      </c>
      <c r="I105" s="13" t="s">
        <v>11</v>
      </c>
      <c r="J105" s="51">
        <v>0</v>
      </c>
      <c r="K105" s="51">
        <v>10</v>
      </c>
      <c r="L105" s="16"/>
    </row>
    <row r="106" spans="1:22" ht="15.75">
      <c r="A106" s="74"/>
      <c r="B106" s="74"/>
      <c r="C106" s="47"/>
      <c r="D106" s="74"/>
      <c r="E106" s="74"/>
      <c r="F106" s="74"/>
      <c r="G106" s="74"/>
      <c r="H106" s="12" t="s">
        <v>26</v>
      </c>
      <c r="I106" s="13" t="s">
        <v>11</v>
      </c>
      <c r="J106" s="51">
        <v>0</v>
      </c>
      <c r="K106" s="51">
        <v>5</v>
      </c>
      <c r="L106" s="16"/>
    </row>
    <row r="107" spans="1:22" ht="63">
      <c r="A107" s="74"/>
      <c r="B107" s="74"/>
      <c r="C107" s="47"/>
      <c r="D107" s="74"/>
      <c r="E107" s="74"/>
      <c r="F107" s="74"/>
      <c r="G107" s="74"/>
      <c r="H107" s="9" t="s">
        <v>27</v>
      </c>
      <c r="I107" s="10" t="s">
        <v>10</v>
      </c>
      <c r="J107" s="28">
        <f>J109/J108*100</f>
        <v>100</v>
      </c>
      <c r="K107" s="28">
        <f>K109/K108*100</f>
        <v>100</v>
      </c>
      <c r="L107" s="15">
        <f>IF(K107/J107*100&gt;130,130,K107/J107*100)</f>
        <v>100</v>
      </c>
    </row>
    <row r="108" spans="1:22" ht="15.75">
      <c r="A108" s="74"/>
      <c r="B108" s="74"/>
      <c r="C108" s="47"/>
      <c r="D108" s="74"/>
      <c r="E108" s="74"/>
      <c r="F108" s="74"/>
      <c r="G108" s="74"/>
      <c r="H108" s="12" t="s">
        <v>28</v>
      </c>
      <c r="I108" s="13" t="s">
        <v>12</v>
      </c>
      <c r="J108" s="26">
        <v>1</v>
      </c>
      <c r="K108" s="26">
        <v>5</v>
      </c>
      <c r="L108" s="14"/>
    </row>
    <row r="109" spans="1:22" ht="15.75">
      <c r="A109" s="74"/>
      <c r="B109" s="74"/>
      <c r="C109" s="47"/>
      <c r="D109" s="74"/>
      <c r="E109" s="74"/>
      <c r="F109" s="74"/>
      <c r="G109" s="74"/>
      <c r="H109" s="12" t="s">
        <v>29</v>
      </c>
      <c r="I109" s="13" t="s">
        <v>12</v>
      </c>
      <c r="J109" s="26">
        <v>1</v>
      </c>
      <c r="K109" s="26">
        <v>5</v>
      </c>
      <c r="L109" s="14"/>
    </row>
    <row r="110" spans="1:22" ht="15.75">
      <c r="A110" s="74"/>
      <c r="B110" s="74"/>
      <c r="C110" s="47"/>
      <c r="D110" s="74"/>
      <c r="E110" s="74"/>
      <c r="F110" s="74"/>
      <c r="G110" s="74"/>
      <c r="H110" s="63" t="s">
        <v>13</v>
      </c>
      <c r="I110" s="63"/>
      <c r="J110" s="63"/>
      <c r="K110" s="63"/>
      <c r="L110" s="17">
        <f>(L101+L104+L107)/3</f>
        <v>76.666666666666671</v>
      </c>
    </row>
    <row r="111" spans="1:22" ht="30">
      <c r="A111" s="74"/>
      <c r="B111" s="74"/>
      <c r="C111" s="47"/>
      <c r="D111" s="74"/>
      <c r="E111" s="74"/>
      <c r="F111" s="74"/>
      <c r="G111" s="74"/>
      <c r="H111" s="6" t="s">
        <v>14</v>
      </c>
      <c r="I111" s="6"/>
      <c r="J111" s="18" t="s">
        <v>15</v>
      </c>
      <c r="K111" s="18" t="s">
        <v>16</v>
      </c>
      <c r="L111" s="18" t="s">
        <v>17</v>
      </c>
    </row>
    <row r="112" spans="1:22">
      <c r="A112" s="74"/>
      <c r="B112" s="74"/>
      <c r="C112" s="47"/>
      <c r="D112" s="74"/>
      <c r="E112" s="74"/>
      <c r="F112" s="74"/>
      <c r="G112" s="74"/>
      <c r="H112" s="19" t="s">
        <v>18</v>
      </c>
      <c r="I112" s="20" t="s">
        <v>12</v>
      </c>
      <c r="J112" s="21">
        <v>1440</v>
      </c>
      <c r="K112" s="21">
        <v>2880</v>
      </c>
      <c r="L112" s="22">
        <f>K112/J112*100</f>
        <v>200</v>
      </c>
    </row>
    <row r="113" spans="1:22">
      <c r="A113" s="74"/>
      <c r="B113" s="74"/>
      <c r="C113" s="47"/>
      <c r="D113" s="74"/>
      <c r="E113" s="74"/>
      <c r="F113" s="74"/>
      <c r="G113" s="74"/>
      <c r="H113" s="23" t="s">
        <v>33</v>
      </c>
      <c r="I113" s="13" t="s">
        <v>37</v>
      </c>
      <c r="J113" s="26">
        <v>120</v>
      </c>
      <c r="K113" s="26">
        <v>240</v>
      </c>
      <c r="L113" s="24"/>
    </row>
    <row r="114" spans="1:22">
      <c r="A114" s="74"/>
      <c r="B114" s="74"/>
      <c r="C114" s="47"/>
      <c r="D114" s="74"/>
      <c r="E114" s="74"/>
      <c r="F114" s="74"/>
      <c r="G114" s="74"/>
      <c r="H114" s="23" t="s">
        <v>40</v>
      </c>
      <c r="I114" s="13" t="s">
        <v>37</v>
      </c>
      <c r="J114" s="26">
        <v>165</v>
      </c>
      <c r="K114" s="26">
        <v>330</v>
      </c>
      <c r="L114" s="24"/>
    </row>
    <row r="115" spans="1:22">
      <c r="A115" s="74"/>
      <c r="B115" s="74"/>
      <c r="C115" s="47"/>
      <c r="D115" s="74"/>
      <c r="E115" s="74"/>
      <c r="F115" s="74"/>
      <c r="G115" s="74"/>
      <c r="H115" s="23" t="s">
        <v>34</v>
      </c>
      <c r="I115" s="13" t="s">
        <v>37</v>
      </c>
      <c r="J115" s="26">
        <v>165</v>
      </c>
      <c r="K115" s="26">
        <v>330</v>
      </c>
      <c r="L115" s="24"/>
    </row>
    <row r="116" spans="1:22">
      <c r="A116" s="74"/>
      <c r="B116" s="74"/>
      <c r="C116" s="47"/>
      <c r="D116" s="74"/>
      <c r="E116" s="74"/>
      <c r="F116" s="74"/>
      <c r="G116" s="74"/>
      <c r="H116" s="23" t="s">
        <v>35</v>
      </c>
      <c r="I116" s="13" t="s">
        <v>37</v>
      </c>
      <c r="J116" s="26">
        <v>165</v>
      </c>
      <c r="K116" s="26">
        <v>330</v>
      </c>
      <c r="L116" s="24"/>
    </row>
    <row r="117" spans="1:22">
      <c r="A117" s="74"/>
      <c r="B117" s="74"/>
      <c r="C117" s="47"/>
      <c r="D117" s="74"/>
      <c r="E117" s="74"/>
      <c r="F117" s="74"/>
      <c r="G117" s="74"/>
      <c r="H117" s="23" t="s">
        <v>36</v>
      </c>
      <c r="I117" s="13" t="s">
        <v>37</v>
      </c>
      <c r="J117" s="26">
        <v>165</v>
      </c>
      <c r="K117" s="26">
        <v>330</v>
      </c>
      <c r="L117" s="24"/>
    </row>
    <row r="118" spans="1:22">
      <c r="A118" s="74"/>
      <c r="B118" s="74"/>
      <c r="C118" s="47"/>
      <c r="D118" s="74"/>
      <c r="E118" s="74"/>
      <c r="F118" s="74"/>
      <c r="G118" s="74"/>
      <c r="H118" s="23" t="s">
        <v>38</v>
      </c>
      <c r="I118" s="13" t="s">
        <v>37</v>
      </c>
      <c r="J118" s="26">
        <v>165</v>
      </c>
      <c r="K118" s="26">
        <v>540</v>
      </c>
      <c r="L118" s="24"/>
    </row>
    <row r="119" spans="1:22">
      <c r="A119" s="74"/>
      <c r="B119" s="74"/>
      <c r="C119" s="47"/>
      <c r="D119" s="74"/>
      <c r="E119" s="74"/>
      <c r="F119" s="74"/>
      <c r="G119" s="74"/>
      <c r="H119" s="23" t="s">
        <v>42</v>
      </c>
      <c r="I119" s="13" t="s">
        <v>37</v>
      </c>
      <c r="J119" s="26">
        <v>165</v>
      </c>
      <c r="K119" s="26">
        <v>540</v>
      </c>
      <c r="L119" s="24"/>
    </row>
    <row r="120" spans="1:22">
      <c r="A120" s="74"/>
      <c r="B120" s="74"/>
      <c r="C120" s="47"/>
      <c r="D120" s="74"/>
      <c r="E120" s="74"/>
      <c r="F120" s="74"/>
      <c r="G120" s="74"/>
      <c r="H120" s="23" t="s">
        <v>43</v>
      </c>
      <c r="I120" s="13" t="s">
        <v>37</v>
      </c>
      <c r="J120" s="26">
        <v>165</v>
      </c>
      <c r="K120" s="26">
        <v>540</v>
      </c>
      <c r="L120" s="24"/>
    </row>
    <row r="121" spans="1:22">
      <c r="A121" s="74"/>
      <c r="B121" s="74"/>
      <c r="C121" s="47"/>
      <c r="D121" s="74"/>
      <c r="E121" s="74"/>
      <c r="F121" s="74"/>
      <c r="G121" s="74"/>
      <c r="H121" s="23" t="s">
        <v>44</v>
      </c>
      <c r="I121" s="13" t="s">
        <v>37</v>
      </c>
      <c r="J121" s="26">
        <v>165</v>
      </c>
      <c r="K121" s="26">
        <v>540</v>
      </c>
      <c r="L121" s="24"/>
      <c r="V121" s="55"/>
    </row>
    <row r="122" spans="1:22" ht="15" customHeight="1">
      <c r="A122" s="75"/>
      <c r="B122" s="75"/>
      <c r="C122" s="48"/>
      <c r="D122" s="75"/>
      <c r="E122" s="75"/>
      <c r="F122" s="75"/>
      <c r="G122" s="75"/>
      <c r="H122" s="64" t="s">
        <v>19</v>
      </c>
      <c r="I122" s="64"/>
      <c r="J122" s="64"/>
      <c r="K122" s="64"/>
      <c r="L122" s="22">
        <f>(L110+L112)/2</f>
        <v>138.33333333333334</v>
      </c>
    </row>
    <row r="123" spans="1:22" ht="30">
      <c r="A123" s="73"/>
      <c r="B123" s="73" t="s">
        <v>49</v>
      </c>
      <c r="C123" s="52"/>
      <c r="D123" s="73"/>
      <c r="E123" s="73"/>
      <c r="F123" s="73" t="s">
        <v>20</v>
      </c>
      <c r="G123" s="73" t="s">
        <v>54</v>
      </c>
      <c r="H123" s="6" t="s">
        <v>7</v>
      </c>
      <c r="I123" s="6"/>
      <c r="J123" s="7" t="s">
        <v>8</v>
      </c>
      <c r="K123" s="7" t="s">
        <v>9</v>
      </c>
      <c r="L123" s="8" t="s">
        <v>39</v>
      </c>
    </row>
    <row r="124" spans="1:22" ht="20.25" hidden="1" customHeight="1">
      <c r="A124" s="74"/>
      <c r="B124" s="74"/>
      <c r="C124" s="53"/>
      <c r="D124" s="74"/>
      <c r="E124" s="74"/>
      <c r="F124" s="74"/>
      <c r="G124" s="74"/>
      <c r="H124" s="9" t="s">
        <v>21</v>
      </c>
      <c r="I124" s="10" t="s">
        <v>10</v>
      </c>
      <c r="J124" s="28">
        <f>J126/J125*100</f>
        <v>4.7683923705722071</v>
      </c>
      <c r="K124" s="28">
        <f>K126/K125*100</f>
        <v>4.8543689320388346</v>
      </c>
      <c r="L124" s="11">
        <f>IF(K124/J124*100&gt;130,130,K124/J124*100)</f>
        <v>101.80305131761442</v>
      </c>
    </row>
    <row r="125" spans="1:22" ht="42" hidden="1" customHeight="1">
      <c r="A125" s="74"/>
      <c r="B125" s="74"/>
      <c r="C125" s="53"/>
      <c r="D125" s="74"/>
      <c r="E125" s="74"/>
      <c r="F125" s="74"/>
      <c r="G125" s="74"/>
      <c r="H125" s="12" t="s">
        <v>22</v>
      </c>
      <c r="I125" s="13" t="s">
        <v>12</v>
      </c>
      <c r="J125" s="49">
        <f>J79</f>
        <v>734</v>
      </c>
      <c r="K125" s="49">
        <f>K79</f>
        <v>721</v>
      </c>
      <c r="L125" s="14"/>
    </row>
    <row r="126" spans="1:22" ht="45" hidden="1" customHeight="1">
      <c r="A126" s="74"/>
      <c r="B126" s="74"/>
      <c r="C126" s="53"/>
      <c r="D126" s="74"/>
      <c r="E126" s="74"/>
      <c r="F126" s="74"/>
      <c r="G126" s="74"/>
      <c r="H126" s="12" t="s">
        <v>23</v>
      </c>
      <c r="I126" s="13" t="s">
        <v>12</v>
      </c>
      <c r="J126" s="50">
        <v>35</v>
      </c>
      <c r="K126" s="50">
        <v>35</v>
      </c>
      <c r="L126" s="14"/>
    </row>
    <row r="127" spans="1:22" ht="78.75">
      <c r="A127" s="74"/>
      <c r="B127" s="74"/>
      <c r="C127" s="53"/>
      <c r="D127" s="74"/>
      <c r="E127" s="74"/>
      <c r="F127" s="74"/>
      <c r="G127" s="74"/>
      <c r="H127" s="9" t="s">
        <v>24</v>
      </c>
      <c r="I127" s="10" t="s">
        <v>10</v>
      </c>
      <c r="J127" s="27">
        <v>27</v>
      </c>
      <c r="K127" s="27">
        <v>100</v>
      </c>
      <c r="L127" s="15"/>
    </row>
    <row r="128" spans="1:22" ht="15.75">
      <c r="A128" s="74"/>
      <c r="B128" s="74"/>
      <c r="C128" s="53"/>
      <c r="D128" s="74"/>
      <c r="E128" s="74"/>
      <c r="F128" s="74"/>
      <c r="G128" s="74"/>
      <c r="H128" s="12" t="s">
        <v>25</v>
      </c>
      <c r="I128" s="13" t="s">
        <v>11</v>
      </c>
      <c r="J128" s="51">
        <v>0</v>
      </c>
      <c r="K128" s="51">
        <v>6</v>
      </c>
      <c r="L128" s="16"/>
    </row>
    <row r="129" spans="1:12" ht="15.75">
      <c r="A129" s="74"/>
      <c r="B129" s="74"/>
      <c r="C129" s="53"/>
      <c r="D129" s="74"/>
      <c r="E129" s="74"/>
      <c r="F129" s="74"/>
      <c r="G129" s="74"/>
      <c r="H129" s="12" t="s">
        <v>26</v>
      </c>
      <c r="I129" s="13" t="s">
        <v>11</v>
      </c>
      <c r="J129" s="51">
        <v>0</v>
      </c>
      <c r="K129" s="51">
        <v>6</v>
      </c>
      <c r="L129" s="16"/>
    </row>
    <row r="130" spans="1:12" ht="63">
      <c r="A130" s="74"/>
      <c r="B130" s="74"/>
      <c r="C130" s="53"/>
      <c r="D130" s="74"/>
      <c r="E130" s="74"/>
      <c r="F130" s="74"/>
      <c r="G130" s="74"/>
      <c r="H130" s="9" t="s">
        <v>27</v>
      </c>
      <c r="I130" s="10" t="s">
        <v>10</v>
      </c>
      <c r="J130" s="28">
        <f>J132/J131*100</f>
        <v>100</v>
      </c>
      <c r="K130" s="28">
        <v>100</v>
      </c>
      <c r="L130" s="15">
        <f>IF(K130/J130*100&gt;130,130,K130/J130*100)</f>
        <v>100</v>
      </c>
    </row>
    <row r="131" spans="1:12" ht="15.75">
      <c r="A131" s="74"/>
      <c r="B131" s="74"/>
      <c r="C131" s="53"/>
      <c r="D131" s="74"/>
      <c r="E131" s="74"/>
      <c r="F131" s="74"/>
      <c r="G131" s="74"/>
      <c r="H131" s="12" t="s">
        <v>28</v>
      </c>
      <c r="I131" s="13" t="s">
        <v>12</v>
      </c>
      <c r="J131" s="26">
        <v>1</v>
      </c>
      <c r="K131" s="26">
        <v>1</v>
      </c>
      <c r="L131" s="14"/>
    </row>
    <row r="132" spans="1:12" ht="15.75">
      <c r="A132" s="74"/>
      <c r="B132" s="74"/>
      <c r="C132" s="53"/>
      <c r="D132" s="74"/>
      <c r="E132" s="74"/>
      <c r="F132" s="74"/>
      <c r="G132" s="74"/>
      <c r="H132" s="12" t="s">
        <v>29</v>
      </c>
      <c r="I132" s="13" t="s">
        <v>12</v>
      </c>
      <c r="J132" s="26">
        <v>1</v>
      </c>
      <c r="K132" s="26">
        <v>1</v>
      </c>
      <c r="L132" s="14"/>
    </row>
    <row r="133" spans="1:12" ht="15.75">
      <c r="A133" s="74"/>
      <c r="B133" s="74"/>
      <c r="C133" s="53"/>
      <c r="D133" s="74"/>
      <c r="E133" s="74"/>
      <c r="F133" s="74"/>
      <c r="G133" s="74"/>
      <c r="H133" s="63" t="s">
        <v>13</v>
      </c>
      <c r="I133" s="63"/>
      <c r="J133" s="63"/>
      <c r="K133" s="63"/>
      <c r="L133" s="17">
        <f>(L124+L127+L130)/3</f>
        <v>67.267683772538135</v>
      </c>
    </row>
    <row r="134" spans="1:12" ht="30">
      <c r="A134" s="74"/>
      <c r="B134" s="74"/>
      <c r="C134" s="53"/>
      <c r="D134" s="74"/>
      <c r="E134" s="74"/>
      <c r="F134" s="74"/>
      <c r="G134" s="74"/>
      <c r="H134" s="6" t="s">
        <v>14</v>
      </c>
      <c r="I134" s="6"/>
      <c r="J134" s="18" t="s">
        <v>15</v>
      </c>
      <c r="K134" s="18" t="s">
        <v>16</v>
      </c>
      <c r="L134" s="18" t="s">
        <v>17</v>
      </c>
    </row>
    <row r="135" spans="1:12">
      <c r="A135" s="74"/>
      <c r="B135" s="74"/>
      <c r="C135" s="53"/>
      <c r="D135" s="74"/>
      <c r="E135" s="74"/>
      <c r="F135" s="74"/>
      <c r="G135" s="74"/>
      <c r="H135" s="19" t="s">
        <v>18</v>
      </c>
      <c r="I135" s="20" t="s">
        <v>12</v>
      </c>
      <c r="J135" s="21">
        <v>2160</v>
      </c>
      <c r="K135" s="21">
        <v>2160</v>
      </c>
      <c r="L135" s="22"/>
    </row>
    <row r="136" spans="1:12">
      <c r="A136" s="74"/>
      <c r="B136" s="74"/>
      <c r="C136" s="53"/>
      <c r="D136" s="74"/>
      <c r="E136" s="74"/>
      <c r="F136" s="74"/>
      <c r="G136" s="74"/>
      <c r="H136" s="23" t="s">
        <v>33</v>
      </c>
      <c r="I136" s="13" t="s">
        <v>37</v>
      </c>
      <c r="J136" s="26">
        <v>160</v>
      </c>
      <c r="K136" s="26">
        <v>160</v>
      </c>
      <c r="L136" s="24"/>
    </row>
    <row r="137" spans="1:12">
      <c r="A137" s="74"/>
      <c r="B137" s="74"/>
      <c r="C137" s="53"/>
      <c r="D137" s="74"/>
      <c r="E137" s="74"/>
      <c r="F137" s="74"/>
      <c r="G137" s="74"/>
      <c r="H137" s="23" t="s">
        <v>40</v>
      </c>
      <c r="I137" s="13" t="s">
        <v>37</v>
      </c>
      <c r="J137" s="26">
        <v>250</v>
      </c>
      <c r="K137" s="26">
        <v>250</v>
      </c>
      <c r="L137" s="24"/>
    </row>
    <row r="138" spans="1:12">
      <c r="A138" s="74"/>
      <c r="B138" s="74"/>
      <c r="C138" s="53"/>
      <c r="D138" s="74"/>
      <c r="E138" s="74"/>
      <c r="F138" s="74"/>
      <c r="G138" s="74"/>
      <c r="H138" s="23" t="s">
        <v>34</v>
      </c>
      <c r="I138" s="13" t="s">
        <v>37</v>
      </c>
      <c r="J138" s="26">
        <v>250</v>
      </c>
      <c r="K138" s="26">
        <v>250</v>
      </c>
      <c r="L138" s="24"/>
    </row>
    <row r="139" spans="1:12">
      <c r="A139" s="74"/>
      <c r="B139" s="74"/>
      <c r="C139" s="53"/>
      <c r="D139" s="74"/>
      <c r="E139" s="74"/>
      <c r="F139" s="74"/>
      <c r="G139" s="74"/>
      <c r="H139" s="23" t="s">
        <v>35</v>
      </c>
      <c r="I139" s="13" t="s">
        <v>37</v>
      </c>
      <c r="J139" s="26">
        <v>250</v>
      </c>
      <c r="K139" s="26">
        <v>250</v>
      </c>
      <c r="L139" s="24"/>
    </row>
    <row r="140" spans="1:12">
      <c r="A140" s="74"/>
      <c r="B140" s="74"/>
      <c r="C140" s="53"/>
      <c r="D140" s="74"/>
      <c r="E140" s="74"/>
      <c r="F140" s="74"/>
      <c r="G140" s="74"/>
      <c r="H140" s="23" t="s">
        <v>36</v>
      </c>
      <c r="I140" s="13" t="s">
        <v>37</v>
      </c>
      <c r="J140" s="26">
        <v>250</v>
      </c>
      <c r="K140" s="26">
        <v>250</v>
      </c>
      <c r="L140" s="24"/>
    </row>
    <row r="141" spans="1:12">
      <c r="A141" s="74"/>
      <c r="B141" s="74"/>
      <c r="C141" s="53"/>
      <c r="D141" s="74"/>
      <c r="E141" s="74"/>
      <c r="F141" s="74"/>
      <c r="G141" s="74"/>
      <c r="H141" s="23" t="s">
        <v>38</v>
      </c>
      <c r="I141" s="13" t="s">
        <v>37</v>
      </c>
      <c r="J141" s="26">
        <v>250</v>
      </c>
      <c r="K141" s="26">
        <v>144</v>
      </c>
      <c r="L141" s="24"/>
    </row>
    <row r="142" spans="1:12">
      <c r="A142" s="74"/>
      <c r="B142" s="74"/>
      <c r="C142" s="53"/>
      <c r="D142" s="74"/>
      <c r="E142" s="74"/>
      <c r="F142" s="74"/>
      <c r="G142" s="74"/>
      <c r="H142" s="23" t="s">
        <v>42</v>
      </c>
      <c r="I142" s="13" t="s">
        <v>37</v>
      </c>
      <c r="J142" s="26">
        <v>250</v>
      </c>
      <c r="K142" s="26">
        <v>144</v>
      </c>
      <c r="L142" s="24"/>
    </row>
    <row r="143" spans="1:12">
      <c r="A143" s="74"/>
      <c r="B143" s="74"/>
      <c r="C143" s="53"/>
      <c r="D143" s="74"/>
      <c r="E143" s="74"/>
      <c r="F143" s="74"/>
      <c r="G143" s="74"/>
      <c r="H143" s="23" t="s">
        <v>43</v>
      </c>
      <c r="I143" s="13" t="s">
        <v>37</v>
      </c>
      <c r="J143" s="26">
        <v>250</v>
      </c>
      <c r="K143" s="26">
        <v>144</v>
      </c>
      <c r="L143" s="24"/>
    </row>
    <row r="144" spans="1:12">
      <c r="A144" s="74"/>
      <c r="B144" s="74"/>
      <c r="C144" s="53"/>
      <c r="D144" s="74"/>
      <c r="E144" s="74"/>
      <c r="F144" s="74"/>
      <c r="G144" s="74"/>
      <c r="H144" s="23" t="s">
        <v>44</v>
      </c>
      <c r="I144" s="13" t="s">
        <v>37</v>
      </c>
      <c r="J144" s="26">
        <v>250</v>
      </c>
      <c r="K144" s="26">
        <v>144</v>
      </c>
      <c r="L144" s="24"/>
    </row>
    <row r="145" spans="1:12">
      <c r="A145" s="75"/>
      <c r="B145" s="75"/>
      <c r="C145" s="54"/>
      <c r="D145" s="75"/>
      <c r="E145" s="75"/>
      <c r="F145" s="75"/>
      <c r="G145" s="75"/>
      <c r="H145" s="64" t="s">
        <v>19</v>
      </c>
      <c r="I145" s="64"/>
      <c r="J145" s="64"/>
      <c r="K145" s="64"/>
      <c r="L145" s="22">
        <f>(L133+L135)/2</f>
        <v>33.633841886269067</v>
      </c>
    </row>
  </sheetData>
  <mergeCells count="52">
    <mergeCell ref="G123:G145"/>
    <mergeCell ref="H133:K133"/>
    <mergeCell ref="H145:K145"/>
    <mergeCell ref="A123:A145"/>
    <mergeCell ref="B123:B145"/>
    <mergeCell ref="D123:D145"/>
    <mergeCell ref="E123:E145"/>
    <mergeCell ref="F123:F145"/>
    <mergeCell ref="H87:K87"/>
    <mergeCell ref="H99:K99"/>
    <mergeCell ref="A100:A122"/>
    <mergeCell ref="B100:B122"/>
    <mergeCell ref="D100:D122"/>
    <mergeCell ref="E100:E122"/>
    <mergeCell ref="F100:F122"/>
    <mergeCell ref="G100:G122"/>
    <mergeCell ref="H110:K110"/>
    <mergeCell ref="H122:K122"/>
    <mergeCell ref="A77:A99"/>
    <mergeCell ref="B77:B99"/>
    <mergeCell ref="D77:D99"/>
    <mergeCell ref="E77:E99"/>
    <mergeCell ref="F77:F99"/>
    <mergeCell ref="G77:G99"/>
    <mergeCell ref="H41:K41"/>
    <mergeCell ref="H53:K53"/>
    <mergeCell ref="G54:G76"/>
    <mergeCell ref="H64:K64"/>
    <mergeCell ref="H76:K76"/>
    <mergeCell ref="G31:G53"/>
    <mergeCell ref="A54:A76"/>
    <mergeCell ref="B54:B76"/>
    <mergeCell ref="D54:D76"/>
    <mergeCell ref="E54:E76"/>
    <mergeCell ref="F54:F76"/>
    <mergeCell ref="A31:A53"/>
    <mergeCell ref="B31:B53"/>
    <mergeCell ref="D31:D53"/>
    <mergeCell ref="E31:E53"/>
    <mergeCell ref="F31:F53"/>
    <mergeCell ref="G8:G30"/>
    <mergeCell ref="H18:K18"/>
    <mergeCell ref="H30:K30"/>
    <mergeCell ref="A2:L2"/>
    <mergeCell ref="A4:L4"/>
    <mergeCell ref="A5:A6"/>
    <mergeCell ref="H5:L5"/>
    <mergeCell ref="A8:A30"/>
    <mergeCell ref="B8:B30"/>
    <mergeCell ref="D8:D30"/>
    <mergeCell ref="E8:E30"/>
    <mergeCell ref="F8:F30"/>
  </mergeCells>
  <pageMargins left="0.31496062992125984" right="0.11811023622047245" top="0.74803149606299213" bottom="0.74803149606299213" header="0.31496062992125984" footer="0.31496062992125984"/>
  <pageSetup paperSize="9" scale="5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</vt:lpstr>
      <vt:lpstr>доп!Область_печати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Елена Александровна</dc:creator>
  <cp:lastModifiedBy>1-20</cp:lastModifiedBy>
  <cp:lastPrinted>2022-04-13T02:34:14Z</cp:lastPrinted>
  <dcterms:created xsi:type="dcterms:W3CDTF">2017-01-19T08:08:58Z</dcterms:created>
  <dcterms:modified xsi:type="dcterms:W3CDTF">2023-03-30T08:41:12Z</dcterms:modified>
</cp:coreProperties>
</file>